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2"/>
  </bookViews>
  <sheets>
    <sheet name="Приложение 4" sheetId="1" state="visible" r:id="rId1"/>
    <sheet name="приложение 5" sheetId="2" state="visible" r:id="rId2"/>
    <sheet name="приложение 6" sheetId="3" state="visible" r:id="rId3"/>
  </sheets>
  <definedNames>
    <definedName name="_xlnm._FilterDatabase" localSheetId="0" hidden="1">'Приложение 4'!$A$7:$S$68</definedName>
    <definedName name="sub_1501" localSheetId="0">'Приложение 4'!$A$2</definedName>
    <definedName name="_xlnm._FilterDatabase" localSheetId="1" hidden="1">'приложение 5'!$A$7:$P$82</definedName>
    <definedName name="sub_1501" localSheetId="1">'приложение 5'!$A$2</definedName>
    <definedName name="sub_1502" localSheetId="1">'приложение 5'!$A$2</definedName>
    <definedName name="sub_1502">'Приложение 4'!$A$2</definedName>
    <definedName name="_xlnm._FilterDatabase" localSheetId="0" hidden="1">'Приложение 4'!$A$7:$S$68</definedName>
    <definedName name="_xlnm._FilterDatabase" localSheetId="1" hidden="1">'приложение 5'!$A$7:$P$82</definedName>
  </definedNames>
  <calcPr/>
</workbook>
</file>

<file path=xl/sharedStrings.xml><?xml version="1.0" encoding="utf-8"?>
<sst xmlns="http://schemas.openxmlformats.org/spreadsheetml/2006/main" count="162" uniqueCount="162">
  <si>
    <t xml:space="preserve">Приложение № 4 к протоколу
заседания Управляющего совета 
государственной программы         «Эко-номическое развитие Оренбургской области»
от___________№__________                    
</t>
  </si>
  <si>
    <t xml:space="preserve">Информация о бюджетных ассигнованиях на реализацию государственной программы 
</t>
  </si>
  <si>
    <t xml:space="preserve">№ п/п</t>
  </si>
  <si>
    <t xml:space="preserve">Наименование государственной программы, структурного элемента государственной программы</t>
  </si>
  <si>
    <t xml:space="preserve">Главный распорядитель бюджетных средств (ответственный исполнитель, соисполнитель, участник)</t>
  </si>
  <si>
    <t xml:space="preserve">Код бюджетной квалификации</t>
  </si>
  <si>
    <t xml:space="preserve">Объем финансового обеспечения по годам реализации (тыс. рублей)</t>
  </si>
  <si>
    <t xml:space="preserve">Связь с иными государственными программами Оренбургской области</t>
  </si>
  <si>
    <t>ГРБС</t>
  </si>
  <si>
    <t>ЦСР</t>
  </si>
  <si>
    <t>Всего</t>
  </si>
  <si>
    <t>1.</t>
  </si>
  <si>
    <t xml:space="preserve">Государственная программа «Экономическое развитие Оренбургской области» </t>
  </si>
  <si>
    <t xml:space="preserve">всего, в том числе:</t>
  </si>
  <si>
    <t>х</t>
  </si>
  <si>
    <t>минэкономразвития</t>
  </si>
  <si>
    <t>минсельхоз</t>
  </si>
  <si>
    <t>минстрой</t>
  </si>
  <si>
    <t>минарх</t>
  </si>
  <si>
    <t>минпромэнерго</t>
  </si>
  <si>
    <t>минкультура</t>
  </si>
  <si>
    <t>2.</t>
  </si>
  <si>
    <t xml:space="preserve">Региональный проект «Создание благоприятных условий для осуществления деятельности самозанятыми гражданами»</t>
  </si>
  <si>
    <t xml:space="preserve">15 1 I2 00000</t>
  </si>
  <si>
    <t xml:space="preserve">15 4 I2 5527S</t>
  </si>
  <si>
    <t>3.</t>
  </si>
  <si>
    <t xml:space="preserve">Региональный проект «Создание условий для легкого старта и комфортного ведения бизнеса»</t>
  </si>
  <si>
    <t xml:space="preserve">15 1 I4 00000</t>
  </si>
  <si>
    <t xml:space="preserve">15 1 I4 5527G</t>
  </si>
  <si>
    <t xml:space="preserve">15 1 I4 5527U</t>
  </si>
  <si>
    <t>4.</t>
  </si>
  <si>
    <t xml:space="preserve">Региональный проект «Акселерация субъектов малого и среднего предпринимательства»</t>
  </si>
  <si>
    <t xml:space="preserve">15 1 I5 00000</t>
  </si>
  <si>
    <t xml:space="preserve">15 1 I5 55274</t>
  </si>
  <si>
    <t xml:space="preserve">15 1 I5 5527L</t>
  </si>
  <si>
    <t>5.</t>
  </si>
  <si>
    <t xml:space="preserve">Региональный проект «Развитие туристической инфраструктуры»</t>
  </si>
  <si>
    <t xml:space="preserve">15 1 J1 00000</t>
  </si>
  <si>
    <t xml:space="preserve">15 1 J1 53320</t>
  </si>
  <si>
    <t xml:space="preserve">15 1 J1 55581</t>
  </si>
  <si>
    <t xml:space="preserve">15 1 J1 54390</t>
  </si>
  <si>
    <t>6.</t>
  </si>
  <si>
    <t xml:space="preserve">Региональный проект «Повышение доступности туристических продуктов»</t>
  </si>
  <si>
    <t xml:space="preserve">15 1 J2 00000</t>
  </si>
  <si>
    <t xml:space="preserve">15 1 J2 53300</t>
  </si>
  <si>
    <t xml:space="preserve">15 1 J2 53420</t>
  </si>
  <si>
    <t>7.</t>
  </si>
  <si>
    <t xml:space="preserve">Региональный проект «Создание номерного фонда, инфраструктуры и новых точек притяжения»</t>
  </si>
  <si>
    <t xml:space="preserve">15 1 П1 00000</t>
  </si>
  <si>
    <t xml:space="preserve">15 1 П1 55582</t>
  </si>
  <si>
    <t xml:space="preserve">15 1 П1 55583</t>
  </si>
  <si>
    <t xml:space="preserve">15 1 П1 54390</t>
  </si>
  <si>
    <t>8.</t>
  </si>
  <si>
    <t xml:space="preserve">Региональный проект «Адресная поддержка повышения произво-дительности труда на предприятиях»</t>
  </si>
  <si>
    <t xml:space="preserve">15 1 L2 00000 </t>
  </si>
  <si>
    <t xml:space="preserve">15 1 L2 52890</t>
  </si>
  <si>
    <t>9.</t>
  </si>
  <si>
    <t xml:space="preserve">Региональный проект "Производительность труда </t>
  </si>
  <si>
    <t xml:space="preserve">15 1 Э2 00000</t>
  </si>
  <si>
    <t>10.</t>
  </si>
  <si>
    <r>
      <t xml:space="preserve">Комплекс процессных мероприятий </t>
    </r>
    <r>
      <rPr>
        <sz val="10.5"/>
        <rFont val="Times New Roman"/>
      </rPr>
      <t xml:space="preserve">«Повышение эффективности государственного управления социально-экономическим развитием области»</t>
    </r>
  </si>
  <si>
    <t xml:space="preserve">15 4 0100000</t>
  </si>
  <si>
    <t xml:space="preserve">15 4 01 10020</t>
  </si>
  <si>
    <t xml:space="preserve">15 4 01 70980</t>
  </si>
  <si>
    <t xml:space="preserve">15 4 01 72300</t>
  </si>
  <si>
    <t xml:space="preserve">15 4 01 91470</t>
  </si>
  <si>
    <t xml:space="preserve">15 4 01 93390 </t>
  </si>
  <si>
    <t xml:space="preserve">Комплекс процессных мероприятий «Развитие инвестиционной деятельности в Оренбургской области»</t>
  </si>
  <si>
    <t xml:space="preserve">15 4 02 00000</t>
  </si>
  <si>
    <t xml:space="preserve">15 4 02 95260</t>
  </si>
  <si>
    <t xml:space="preserve">15 4 02 95440</t>
  </si>
  <si>
    <t xml:space="preserve">15 4 02 95450</t>
  </si>
  <si>
    <t xml:space="preserve">15 4 02 98040</t>
  </si>
  <si>
    <t xml:space="preserve">15 4 02 95410</t>
  </si>
  <si>
    <t xml:space="preserve">15 4 02 98050</t>
  </si>
  <si>
    <t>12.</t>
  </si>
  <si>
    <t xml:space="preserve">Комплекс процессных мероприятий «Государственная поддержка организаций, образующих инфраструктуру поддержки субъектов малого и среднего предпринимательства»</t>
  </si>
  <si>
    <t xml:space="preserve">15 4 03 00000</t>
  </si>
  <si>
    <t xml:space="preserve">15 4 03 70990</t>
  </si>
  <si>
    <t xml:space="preserve">15 4 03 94360</t>
  </si>
  <si>
    <t xml:space="preserve">16 4 03 96140</t>
  </si>
  <si>
    <t xml:space="preserve">17 4 03 96150</t>
  </si>
  <si>
    <t xml:space="preserve">15 4 03 0002Г</t>
  </si>
  <si>
    <t>13.</t>
  </si>
  <si>
    <t xml:space="preserve">Комплекс процессных мероприятий «Организация и проведение мероприятий в сфере туризма»</t>
  </si>
  <si>
    <t xml:space="preserve">15 4 04 00000</t>
  </si>
  <si>
    <t xml:space="preserve">15 4 04 80010</t>
  </si>
  <si>
    <t xml:space="preserve">15 4 04 95480</t>
  </si>
  <si>
    <t xml:space="preserve">15 4 04 95490</t>
  </si>
  <si>
    <t>14.</t>
  </si>
  <si>
    <t xml:space="preserve">Комплекс процессных мероприятий "Развитие торговли Оренбургской области"</t>
  </si>
  <si>
    <t xml:space="preserve">15 4 05 00000</t>
  </si>
  <si>
    <t xml:space="preserve">15 4 05 80610</t>
  </si>
  <si>
    <t xml:space="preserve">15 4 05 91620</t>
  </si>
  <si>
    <t xml:space="preserve">15 4 05 94050</t>
  </si>
  <si>
    <t xml:space="preserve">15 4 05 95360</t>
  </si>
  <si>
    <t>15.</t>
  </si>
  <si>
    <t xml:space="preserve">Комплекс процессных мероприятий «Развитие рекламы и нестационарных торговых объектов на территории муниципального образования город Оренбург»</t>
  </si>
  <si>
    <t xml:space="preserve">15 4 06 00000</t>
  </si>
  <si>
    <t xml:space="preserve">15 4 06 73010</t>
  </si>
  <si>
    <t xml:space="preserve">15 4 06 96060</t>
  </si>
  <si>
    <t xml:space="preserve">15 4 06 96050</t>
  </si>
  <si>
    <t>16.</t>
  </si>
  <si>
    <t xml:space="preserve">Комплекс процессных мероприятий «Поддержка малого и среднего предпринимательства»</t>
  </si>
  <si>
    <t xml:space="preserve">15 4 07 00000</t>
  </si>
  <si>
    <t xml:space="preserve">15 4 07 96320</t>
  </si>
  <si>
    <t xml:space="preserve">15 4 07 96330</t>
  </si>
  <si>
    <t xml:space="preserve">15 4 07 96340</t>
  </si>
  <si>
    <t xml:space="preserve">15 4 07 81880</t>
  </si>
  <si>
    <t xml:space="preserve">Приложение № 5 к протоколу
заседания Управляющего совета 
государственной программы                 «Экономическое развитие Оренбургской области»
от___________№__________                 
</t>
  </si>
  <si>
    <t xml:space="preserve">Информация о финансовом обеспечении государственной программы за счет средств областного бюджета, средств государственных внебюджетных фондов и прогнозная оценка привлекаемых средств на реализацию государственной программы</t>
  </si>
  <si>
    <t xml:space="preserve">Источник финансового обеспечения</t>
  </si>
  <si>
    <t xml:space="preserve">федеральный бюджет</t>
  </si>
  <si>
    <t xml:space="preserve">областной бюджет</t>
  </si>
  <si>
    <t xml:space="preserve">государственные внебюджетные фонды</t>
  </si>
  <si>
    <t xml:space="preserve">внебюджетные источники</t>
  </si>
  <si>
    <t xml:space="preserve">Региональный проект «Производительность труда »</t>
  </si>
  <si>
    <t xml:space="preserve">Комплекс процессных мероприятий «Повышение эффективности государственного управления социально-экономическим развитием области»</t>
  </si>
  <si>
    <t>11.</t>
  </si>
  <si>
    <t xml:space="preserve">Приложение № 5 к протоколу
заседания Управляющего совета 
государственной программы «Экономическое развитие Оренбургской области»
от___________№__________                 
</t>
  </si>
  <si>
    <t xml:space="preserve">Информация об обеспечении реализации государственной программы за счет налоговых расходов</t>
  </si>
  <si>
    <t>Статус</t>
  </si>
  <si>
    <t xml:space="preserve">Наименование структурного элемента государственной программы, результата</t>
  </si>
  <si>
    <t xml:space="preserve">Орган исполнительной власти, ответственный за реализацию государственной политики по соответствующему направлению расходов</t>
  </si>
  <si>
    <t xml:space="preserve">Наименование налогового расхода</t>
  </si>
  <si>
    <t xml:space="preserve">Оценка расходов</t>
  </si>
  <si>
    <t xml:space="preserve">Комплекс процессных мероприятий </t>
  </si>
  <si>
    <t xml:space="preserve">«Развитие инвестиционной деятельности в Оренбургской области»</t>
  </si>
  <si>
    <t>Х</t>
  </si>
  <si>
    <t xml:space="preserve">Результат 1</t>
  </si>
  <si>
    <t xml:space="preserve">объем выручки предприятий, пользующихся льготой по налогу на имущество организаций, реализующих инвестиционные проекты, включенные в реестр приоритетных инвестиционных проектов Оренбургской области, по которым предоставляются меры государственной поддержки, - в отношении вновь созданного и (или) приобретаемого нового (не бывшего в эксплуатации) имущества в рамках реализации инвестиционного проекта, принятого к бухгалтерскому учету в качестве основных средств после заключения инвестиционного договора о реализации инвестиционного проекта</t>
  </si>
  <si>
    <t xml:space="preserve">льготы по налогу на имущество организаций организациям, реализующим инвестиционные проекты, включенные в реестр приоритетных инвестиционных проектов Оренбургской области, по которым предоставляются меры государственной поддержки, – в отношении вновь созданного и (или) приобретаемого нового (не бывшего в эксплуатации) имущества в рамках реализации инвестиционного проекта, принятого к бухгалтерскому учету в качестве основных средств после заключения инвестиционного договора о реализации инвестиционного проекта</t>
  </si>
  <si>
    <t xml:space="preserve">Результат 2</t>
  </si>
  <si>
    <t xml:space="preserve">количество новых рабочих мест, созданных резидентами ТОР Оренбургской области</t>
  </si>
  <si>
    <t xml:space="preserve">освобожнение от уплаты налога на имущество организаций для резидентов ТОР, созданных на территориях моногородов, в отношении имущества, созданного и (или) приобретенного в целях ведения деятельности, осуществляемой при исполнении соглашений об осуществлении деятельности на ТОР, и расположенного в границах ТОР (с первого по пятый год – в размере 100,0 процента от исчисленной суммы налога,  с шестого по десятый год – в размере 50,0 процента от исчисленной суммы налога)</t>
  </si>
  <si>
    <t xml:space="preserve">пониженная налоговая ставка по налогу на прибыль организаций для резидентов ТОР, созданных на территориях моногородов, в отношении прибыли, полученной от деятельности, осуществляемой при исполнении соглашений об осуществлении деятельности на ТОР (с первого по пятый год – 0,0 процента, с шестого по десятый год – 10,0 процента)</t>
  </si>
  <si>
    <t xml:space="preserve">Результат 3</t>
  </si>
  <si>
    <t xml:space="preserve">количество заключенных с инвесторами соглашений о реализации инвестиционных проектов на территории ОЭЗ</t>
  </si>
  <si>
    <t xml:space="preserve">пониженная  (с первого по пятый год – 0 процентов, с шестого года по десятый год – 5 процентов; с одиннадцатого года – 13,5 процента) ставка налога на прибыль организаций для налогоплательщиков–резидентов особых экономических зон, созданных на территории Оренбургской области                                                </t>
  </si>
  <si>
    <t xml:space="preserve">освобождение от уплаты транспортного налога резидентов особой экономической зоны, созданной на территории Оренбургской области, в отношении транспортных средств, зарегистрированных на указанных резидентов после дня внесения записи о регистрации резидента в реестре резидентов особой экономической зоны</t>
  </si>
  <si>
    <t xml:space="preserve">освобождение от уплаты транспортного налога управляющих компаний особой экономической зоны, созданной на территории Оренбургской области, в отношении транспортных средств, зарегистрированных на управляющие компании после дня заключения с уполномоченным Правительством Российской Федерации федеральным органом исполнительной власти соглашения об управлении особой экономической зоной</t>
  </si>
  <si>
    <t xml:space="preserve">Результат 4</t>
  </si>
  <si>
    <t xml:space="preserve">количество налогоплательщиков, применяющих инвестиционный налоговый вычет</t>
  </si>
  <si>
    <t xml:space="preserve">размер ставки налога на прибыль организаций, используемой для предельной величины инвестиционного налогового вычета, составляет 5 процентов</t>
  </si>
  <si>
    <t xml:space="preserve">«Государственная поддержка организаций, образующих инфраструктуру поддержки субъектов малого и среднего предпринимательства»</t>
  </si>
  <si>
    <t xml:space="preserve">оборот субъектов предпринимательства</t>
  </si>
  <si>
    <t xml:space="preserve">пониженная (10,0 процента) ставка налога для налогоплательщиков, применяющих упрощенную систему налогообложения и выбравших в качестве объекта налогообложения доходы, уменьшенные на величину расходов</t>
  </si>
  <si>
    <t xml:space="preserve">пониженная (0,0 процента) ставка налога для индивидуальных предпринимателей, впервые зарегистрированных, при применении упрощенной системы налогообложения</t>
  </si>
  <si>
    <t xml:space="preserve">пониженная (0,0 процента) ставка налога для индивидуальных предпринимателей, впервые зарегистрированных, при применении патентной системы налогообложения</t>
  </si>
  <si>
    <t xml:space="preserve">пониженная (1,0 процент – объект налогообложения – доходы, 5,0 процентов – объект налогообложения – доходы, уменьшенные на величину расходов) ставка налога для налогоплательщиков, применяющих упрощенную систему налогообложения и осуществляющих предпринимательскую деятельность по отдельным видам деятельности в соответствии с ОКВЭД</t>
  </si>
  <si>
    <t xml:space="preserve">пониженная (1,0 процент – объект налогообложения – доходы, 5,0 процентов – объект налогообложения – доходы, уменьшенные на величину расходов) ставка налога для:
- индивидуальных предпринимателей - лиц, принимающих (принимавших) участие в специальной военной операции на территориях Украины, Донецкой Народной Республики, Луганской Народной Республики, Запорожской области и Херсонской области и (или) выполняющих (выполнявших) задачи по отражению вооруженного вторжения на территорию Российской Федерации, в ходе вооруженной провокации на Государственной границе Российской Федерации и приграничных территориях субъектов Российской Федерации, прилегающих к районам проведения специальной военной операции на территориях Украины, Донецкой Народной Республики, Луганской Народной Республики, Запорожской области и Херсонской области, служебные и иные аналогичные функции на указанных территориях (далее - участники СВО);
- индивидуальных предпринимателей, являющихся супругом (супругой), детьми в возрасте до 23 лет включительно участника СВО, в случае его гибели (смерти), признания его безвестно отсутствующим или объявления его умершим;
- юридических лиц, доля (суммарная доля) участия в уставном (складочном, акционерном) капитале которых одного или нескольких физических лиц, являющихся участниками СВО и (или) супругом (супругой), детьми в возрасте до 23 лет включительно участника СВО, в случае его гибели (смерти), признания его безвестно отсутствующим или объявления его умершим, превышает 50 процентов</t>
  </si>
  <si>
    <t xml:space="preserve"> -</t>
  </si>
  <si>
    <t xml:space="preserve">пониженная (1,0 процент – объект налогообложения – доходы, 5,0 процентов – объект налогообложения – доходы, уменьшенные на величину расходов) ставка налога для субъектов малого и среднего предпринимательства, признанных социальными предприятиями в соответствии с Федеральным законом от 24 июля 2007 года N 209-ФЗ "О развитии малого и среднего предпринимательства в Российской Федерации" и сведения о признании социальными предприятиями которых содержатся в едином реестре субъектов малого и среднего предпринимательства в течение всего налогового периода, при условии осуществления предпринимательской деятельности на территории Оренбургской области по следующим видам экономической деятельности в соответствии с кодами Общероссийского классификатора видов экономической деятельности:
32.99.8 "Производство изделий народных художественных промыслов";
85.41 "Образование дополнительное детей и взрослых" с входящими в него подгруппами, видами;
88.91 "Предоставление услуг по дневному уходу за детьми";
90.04.3 "Деятельность учреждений клубного типа: клубов, дворцов и домов культуры, домов народного творчества"</t>
  </si>
  <si>
    <t xml:space="preserve">пониженная (1,0 процент – объект налогообложения – доходы, 5,0 процентов – объект налогообложения – доходы, уменьшенные на величину расходов) ставка налога для организаций и индивидуальных предпринимателей, осуществляющих предпринимательскую деятельность на территории Оренбургской области, включенных в перечень юридических лиц, индивидуальных предпринимателей, а также самозанятых граждан, пострадавших в связи с чрезвычайной ситуацией, сложившейся на территории Оренбургской области в результате весеннего паводка 2024 года, утверждаемый приказом министерства экономического развития, инвестиций, туризма и внешних связей Оренбургской области</t>
  </si>
  <si>
    <t>-</t>
  </si>
  <si>
    <t xml:space="preserve">освобождение от уплаты налога в размере 75,0 процента суммы налога для организаций, применяющих специальные режимы налогообложения, в отношении объектов недвижимого имущества, налоговая база в отношении которых определяется как кадастровая стоимость.</t>
  </si>
  <si>
    <t xml:space="preserve">организации, включенные в перечень юридических лиц, индивидуальных предпринимателей, а также самозанятых граждан, пострадавших в связи с чрезвычайной ситуацией, сложившейся на территории Оренбургской области в результате весеннего паводка 2024 года, утверждаемый приказом министерства экономического развития, инвестиций, туризма и внешних связей Оренбургской области, - в отношении объектов недвижимого имущества, пострадавших в результате чрезвычайной ситуации, сложившейся на территории Оренбургской области в результате весеннего паводка 2024 года, расположенных в границах зоны чрезвычайной ситуации, определенной указом Губернатора Оренбургской области от 4 апреля 2024 года № 103-ук "О введении на территории Оренбургской области режима чрезвычайной ситуации регионального характера", за налоговый период 2024 года</t>
  </si>
  <si>
    <t xml:space="preserve">освобождение от уплаты налога на имущество организаций, включенных в перечень пострадавших в результате чрезвычайной ситуации, сложившейся в результате прохождения в 2024 году весеннего паводка на территории Оренбургской области, утвержденный министерством экономического развития, инвестиций, туризма и внешних связей Оренбургской области, – в отношении объектов недвижимого имущества, налоговая база в отношении которых определяется как кадастровая стоимость, пострадавших в результате чрезвычайной ситуации, сложившейся в результате прохождения в 2024 году весеннего паводка на территории Оренбургской области, за налоговый период 2024 года</t>
  </si>
  <si>
    <t xml:space="preserve">освобождение от уплаты транспортного налога организаций и физических лиц, являющихся индивидуальными предпринимателями, включенных в перечень юридических лиц, индивидуальных предпринимателей, а также самозанятых граждан, пострадавших в связи с чрезвычайной ситуацией, сложившейся на территории Оренбургской области в результате весеннего паводка 2024 года, утверждаемый приказом министерства экономического развития, инвестиций, туризма и внешних связей Оренбургской области, для организаций за налоговый период 2024 года, для физических лиц, являющихся индивидуальными предпринимателями, за налоговый период 2023 года</t>
  </si>
  <si>
    <t xml:space="preserve">Государственная программа «Экономическое развитие Оренбургской области»</t>
  </si>
  <si>
    <t xml:space="preserve">Объем выручки малых технологических компаний, пользующихся льготой</t>
  </si>
  <si>
    <t xml:space="preserve">пониженная (12 процентов) ставка по налогу на прибыль организаций для налогоплательщиков - российских организаций, зарегистрированных и (или) осуществляющих деятельность на территории Оренбургской области, включенных в реестр малых технологических компаний в соответствии с Федеральным законом от 4 августа 2023 года N 478-ФЗ "О развитии технологических компаний в Российской Федерации"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</si>
</sst>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#,##0.0"/>
  </numFmts>
  <fonts count="21">
    <font>
      <sz val="11.000000"/>
      <color theme="1"/>
      <name val="Calibri"/>
      <scheme val="minor"/>
    </font>
    <font>
      <sz val="10.000000"/>
      <name val="Arial"/>
    </font>
    <font>
      <sz val="11.000000"/>
      <name val="Calibri"/>
      <scheme val="minor"/>
    </font>
    <font>
      <sz val="11.000000"/>
      <color theme="1"/>
      <name val="Times New Roman"/>
    </font>
    <font>
      <sz val="14.000000"/>
      <color theme="1"/>
      <name val="Times New Roman"/>
    </font>
    <font>
      <sz val="14.000000"/>
      <name val="Times New Roman"/>
    </font>
    <font>
      <sz val="1.000000"/>
      <color theme="1"/>
      <name val="Times New Roman"/>
    </font>
    <font>
      <sz val="10.000000"/>
      <name val="Times New Roman"/>
    </font>
    <font>
      <sz val="10.000000"/>
      <name val="Calibri"/>
      <scheme val="minor"/>
    </font>
    <font>
      <b/>
      <sz val="10.000000"/>
      <name val="Times New Roman"/>
    </font>
    <font>
      <b/>
      <sz val="11.000000"/>
      <name val="Calibri"/>
      <scheme val="minor"/>
    </font>
    <font>
      <b/>
      <sz val="10.000000"/>
      <name val="Calibri"/>
      <scheme val="minor"/>
    </font>
    <font>
      <sz val="11.000000"/>
      <color rgb="FF0070C0"/>
      <name val="Calibri"/>
      <scheme val="minor"/>
    </font>
    <font>
      <b/>
      <sz val="11.000000"/>
      <color theme="1"/>
      <name val="Calibri"/>
      <scheme val="minor"/>
    </font>
    <font>
      <sz val="10.500000"/>
      <name val="Times New Roman"/>
    </font>
    <font>
      <sz val="10.000000"/>
      <color rgb="FF0070C0"/>
      <name val="Times New Roman"/>
    </font>
    <font>
      <b/>
      <sz val="11.000000"/>
      <color rgb="FF0070C0"/>
      <name val="Calibri"/>
      <scheme val="minor"/>
    </font>
    <font>
      <sz val="11.000000"/>
      <name val="Times New Roman"/>
    </font>
    <font>
      <sz val="1.000000"/>
      <name val="Times New Roman"/>
    </font>
    <font>
      <sz val="11.000000"/>
      <color indexed="2"/>
      <name val="Calibri"/>
      <scheme val="minor"/>
    </font>
    <font>
      <sz val="10.00000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6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 style="none"/>
    </border>
    <border>
      <left style="none"/>
      <right style="thin">
        <color auto="1"/>
      </right>
      <top style="none"/>
      <bottom style="none"/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156">
    <xf fontId="0" fillId="0" borderId="0" numFmtId="0" xfId="0"/>
    <xf fontId="0" fillId="0" borderId="0" numFmtId="0" xfId="0"/>
    <xf fontId="2" fillId="0" borderId="0" numFmtId="0" xfId="0" applyFont="1"/>
    <xf fontId="0" fillId="0" borderId="0" numFmtId="160" xfId="0" applyNumberFormat="1"/>
    <xf fontId="3" fillId="0" borderId="0" numFmtId="0" xfId="0" applyFont="1" applyAlignment="1">
      <alignment horizontal="left" wrapText="1"/>
    </xf>
    <xf fontId="3" fillId="0" borderId="0" numFmtId="0" xfId="0" applyFont="1" applyAlignment="1">
      <alignment horizontal="left"/>
    </xf>
    <xf fontId="4" fillId="0" borderId="0" numFmtId="0" xfId="0" applyFont="1" applyAlignment="1">
      <alignment horizontal="center" vertical="center" wrapText="1"/>
    </xf>
    <xf fontId="4" fillId="0" borderId="0" numFmtId="0" xfId="0" applyFont="1" applyAlignment="1">
      <alignment horizontal="center" vertical="center"/>
    </xf>
    <xf fontId="5" fillId="0" borderId="0" numFmtId="0" xfId="0" applyFont="1" applyAlignment="1">
      <alignment horizontal="center" vertical="center"/>
    </xf>
    <xf fontId="6" fillId="0" borderId="0" numFmtId="0" xfId="0" applyFont="1" applyAlignment="1">
      <alignment horizontal="justify" vertical="center"/>
    </xf>
    <xf fontId="7" fillId="0" borderId="1" numFmtId="0" xfId="0" applyFont="1" applyBorder="1" applyAlignment="1">
      <alignment horizontal="justify" vertical="center" wrapText="1"/>
    </xf>
    <xf fontId="7" fillId="0" borderId="1" numFmtId="0" xfId="0" applyFont="1" applyBorder="1" applyAlignment="1">
      <alignment horizontal="center" vertical="center" wrapText="1"/>
    </xf>
    <xf fontId="7" fillId="0" borderId="2" numFmtId="0" xfId="0" applyFont="1" applyBorder="1" applyAlignment="1">
      <alignment horizontal="center" vertical="center" wrapText="1"/>
    </xf>
    <xf fontId="7" fillId="0" borderId="3" numFmtId="0" xfId="0" applyFont="1" applyBorder="1" applyAlignment="1">
      <alignment horizontal="center" vertical="center" wrapText="1"/>
    </xf>
    <xf fontId="7" fillId="0" borderId="4" numFmtId="0" xfId="0" applyFont="1" applyBorder="1" applyAlignment="1">
      <alignment horizontal="center" vertical="center" wrapText="1"/>
    </xf>
    <xf fontId="7" fillId="0" borderId="5" numFmtId="0" xfId="0" applyFont="1" applyBorder="1" applyAlignment="1">
      <alignment horizontal="center" vertical="center" wrapText="1"/>
    </xf>
    <xf fontId="7" fillId="0" borderId="6" numFmtId="0" xfId="0" applyFont="1" applyBorder="1" applyAlignment="1">
      <alignment horizontal="center" vertical="center" wrapText="1"/>
    </xf>
    <xf fontId="8" fillId="0" borderId="1" numFmtId="0" xfId="0" applyFont="1" applyBorder="1" applyAlignment="1">
      <alignment horizontal="center"/>
    </xf>
    <xf fontId="7" fillId="0" borderId="5" numFmtId="0" xfId="0" applyFont="1" applyBorder="1" applyAlignment="1">
      <alignment horizontal="center" vertical="top" wrapText="1"/>
    </xf>
    <xf fontId="7" fillId="0" borderId="5" numFmtId="0" xfId="0" applyFont="1" applyBorder="1" applyAlignment="1">
      <alignment horizontal="left" vertical="top" wrapText="1"/>
    </xf>
    <xf fontId="9" fillId="0" borderId="4" numFmtId="0" xfId="0" applyFont="1" applyBorder="1" applyAlignment="1">
      <alignment horizontal="left" vertical="center" wrapText="1"/>
    </xf>
    <xf fontId="9" fillId="0" borderId="4" numFmtId="0" xfId="0" applyFont="1" applyBorder="1" applyAlignment="1">
      <alignment horizontal="center" vertical="center" wrapText="1"/>
    </xf>
    <xf fontId="9" fillId="0" borderId="4" numFmtId="160" xfId="0" applyNumberFormat="1" applyFont="1" applyBorder="1" applyAlignment="1">
      <alignment horizontal="right" vertical="top" wrapText="1"/>
    </xf>
    <xf fontId="8" fillId="0" borderId="4" numFmtId="160" xfId="0" applyNumberFormat="1" applyFont="1" applyBorder="1"/>
    <xf fontId="7" fillId="0" borderId="7" numFmtId="0" xfId="0" applyFont="1" applyBorder="1" applyAlignment="1">
      <alignment horizontal="center" vertical="top" wrapText="1"/>
    </xf>
    <xf fontId="7" fillId="0" borderId="7" numFmtId="0" xfId="0" applyFont="1" applyBorder="1" applyAlignment="1">
      <alignment horizontal="left" vertical="top" wrapText="1"/>
    </xf>
    <xf fontId="7" fillId="0" borderId="8" numFmtId="0" xfId="0" applyFont="1" applyBorder="1" applyAlignment="1">
      <alignment horizontal="left" vertical="center" wrapText="1"/>
    </xf>
    <xf fontId="7" fillId="0" borderId="8" numFmtId="0" xfId="0" applyFont="1" applyBorder="1" applyAlignment="1">
      <alignment horizontal="center" vertical="center" wrapText="1"/>
    </xf>
    <xf fontId="7" fillId="0" borderId="4" numFmtId="160" xfId="0" applyNumberFormat="1" applyFont="1" applyBorder="1" applyAlignment="1">
      <alignment horizontal="right" vertical="top" wrapText="1"/>
    </xf>
    <xf fontId="8" fillId="0" borderId="8" numFmtId="160" xfId="0" applyNumberFormat="1" applyFont="1" applyBorder="1"/>
    <xf fontId="7" fillId="0" borderId="8" numFmtId="160" xfId="0" applyNumberFormat="1" applyFont="1" applyBorder="1" applyAlignment="1">
      <alignment horizontal="right" vertical="top" wrapText="1"/>
    </xf>
    <xf fontId="7" fillId="0" borderId="1" numFmtId="160" xfId="0" applyNumberFormat="1" applyFont="1" applyBorder="1" applyAlignment="1">
      <alignment horizontal="right" vertical="top" wrapText="1"/>
    </xf>
    <xf fontId="9" fillId="0" borderId="4" numFmtId="0" xfId="0" applyFont="1" applyBorder="1" applyAlignment="1">
      <alignment horizontal="left" vertical="top" wrapText="1"/>
    </xf>
    <xf fontId="9" fillId="0" borderId="4" numFmtId="0" xfId="0" applyFont="1" applyBorder="1" applyAlignment="1">
      <alignment horizontal="center" vertical="top" wrapText="1"/>
    </xf>
    <xf fontId="8" fillId="0" borderId="8" numFmtId="0" xfId="0" applyFont="1" applyBorder="1"/>
    <xf fontId="2" fillId="0" borderId="0" numFmtId="160" xfId="0" applyNumberFormat="1" applyFont="1"/>
    <xf fontId="7" fillId="0" borderId="6" numFmtId="0" xfId="0" applyFont="1" applyBorder="1" applyAlignment="1">
      <alignment horizontal="center" vertical="top" wrapText="1"/>
    </xf>
    <xf fontId="7" fillId="0" borderId="6" numFmtId="0" xfId="0" applyFont="1" applyBorder="1" applyAlignment="1">
      <alignment horizontal="left" vertical="top" wrapText="1"/>
    </xf>
    <xf fontId="7" fillId="0" borderId="8" numFmtId="0" xfId="0" applyFont="1" applyBorder="1" applyAlignment="1">
      <alignment horizontal="left" vertical="top" wrapText="1"/>
    </xf>
    <xf fontId="7" fillId="0" borderId="8" numFmtId="0" xfId="0" applyFont="1" applyBorder="1" applyAlignment="1">
      <alignment horizontal="center" vertical="top" wrapText="1"/>
    </xf>
    <xf fontId="10" fillId="0" borderId="0" numFmtId="0" xfId="0" applyFont="1"/>
    <xf fontId="11" fillId="0" borderId="1" numFmtId="0" xfId="0" applyFont="1" applyBorder="1"/>
    <xf fontId="10" fillId="0" borderId="0" numFmtId="160" xfId="0" applyNumberFormat="1" applyFont="1"/>
    <xf fontId="8" fillId="0" borderId="1" numFmtId="0" xfId="0" applyFont="1" applyBorder="1"/>
    <xf fontId="11" fillId="0" borderId="4" numFmtId="0" xfId="0" applyFont="1" applyBorder="1"/>
    <xf fontId="12" fillId="0" borderId="0" numFmtId="0" xfId="0" applyFont="1"/>
    <xf fontId="7" fillId="0" borderId="1" numFmtId="0" xfId="0" applyFont="1" applyBorder="1" applyAlignment="1">
      <alignment horizontal="left" vertical="top" wrapText="1"/>
    </xf>
    <xf fontId="9" fillId="0" borderId="1" numFmtId="0" xfId="0" applyFont="1" applyBorder="1" applyAlignment="1">
      <alignment horizontal="center" vertical="top" wrapText="1"/>
    </xf>
    <xf fontId="9" fillId="0" borderId="1" numFmtId="160" xfId="0" applyNumberFormat="1" applyFont="1" applyBorder="1" applyAlignment="1">
      <alignment horizontal="right" vertical="top" wrapText="1"/>
    </xf>
    <xf fontId="9" fillId="0" borderId="8" numFmtId="160" xfId="0" applyNumberFormat="1" applyFont="1" applyBorder="1" applyAlignment="1">
      <alignment horizontal="right" vertical="top" wrapText="1"/>
    </xf>
    <xf fontId="7" fillId="0" borderId="1" numFmtId="0" xfId="0" applyFont="1" applyBorder="1" applyAlignment="1">
      <alignment horizontal="center" vertical="top" wrapText="1"/>
    </xf>
    <xf fontId="9" fillId="0" borderId="8" numFmtId="0" xfId="0" applyFont="1" applyBorder="1" applyAlignment="1">
      <alignment horizontal="left" vertical="top" wrapText="1"/>
    </xf>
    <xf fontId="9" fillId="0" borderId="6" numFmtId="0" xfId="0" applyFont="1" applyBorder="1" applyAlignment="1">
      <alignment horizontal="center" vertical="top" wrapText="1"/>
    </xf>
    <xf fontId="9" fillId="0" borderId="6" numFmtId="160" xfId="0" applyNumberFormat="1" applyFont="1" applyBorder="1" applyAlignment="1">
      <alignment horizontal="right" vertical="top" wrapText="1"/>
    </xf>
    <xf fontId="11" fillId="0" borderId="6" numFmtId="0" xfId="0" applyFont="1" applyBorder="1"/>
    <xf fontId="8" fillId="0" borderId="6" numFmtId="0" xfId="0" applyFont="1" applyBorder="1"/>
    <xf fontId="13" fillId="0" borderId="0" numFmtId="0" xfId="0" applyFont="1"/>
    <xf fontId="9" fillId="0" borderId="1" numFmtId="0" xfId="0" applyFont="1" applyBorder="1" applyAlignment="1">
      <alignment horizontal="left" vertical="top" wrapText="1"/>
    </xf>
    <xf fontId="11" fillId="0" borderId="8" numFmtId="0" xfId="0" applyFont="1" applyBorder="1"/>
    <xf fontId="9" fillId="0" borderId="1" numFmtId="0" xfId="0" applyFont="1" applyBorder="1" applyAlignment="1">
      <alignment horizontal="justify" vertical="top" wrapText="1"/>
    </xf>
    <xf fontId="14" fillId="0" borderId="5" numFmtId="0" xfId="0" applyFont="1" applyBorder="1" applyAlignment="1">
      <alignment horizontal="center" vertical="top" wrapText="1"/>
    </xf>
    <xf fontId="15" fillId="0" borderId="8" numFmtId="160" xfId="0" applyNumberFormat="1" applyFont="1" applyBorder="1" applyAlignment="1">
      <alignment horizontal="right" vertical="top" wrapText="1"/>
    </xf>
    <xf fontId="15" fillId="0" borderId="6" numFmtId="160" xfId="0" applyNumberFormat="1" applyFont="1" applyBorder="1" applyAlignment="1">
      <alignment horizontal="right" vertical="top" wrapText="1"/>
    </xf>
    <xf fontId="14" fillId="0" borderId="7" numFmtId="0" xfId="0" applyFont="1" applyBorder="1" applyAlignment="1">
      <alignment horizontal="center" vertical="top" wrapText="1"/>
    </xf>
    <xf fontId="7" fillId="0" borderId="1" numFmtId="0" xfId="0" applyFont="1" applyBorder="1" applyAlignment="1">
      <alignment horizontal="justify" vertical="top" wrapText="1"/>
    </xf>
    <xf fontId="7" fillId="0" borderId="4" numFmtId="160" xfId="0" applyNumberFormat="1" applyFont="1" applyBorder="1" applyAlignment="1">
      <alignment horizontal="justify" vertical="top" wrapText="1"/>
    </xf>
    <xf fontId="7" fillId="0" borderId="4" numFmtId="0" xfId="0" applyFont="1" applyBorder="1" applyAlignment="1">
      <alignment horizontal="justify" vertical="top" wrapText="1"/>
    </xf>
    <xf fontId="7" fillId="0" borderId="4" numFmtId="0" xfId="0" applyFont="1" applyBorder="1" applyAlignment="1">
      <alignment horizontal="center" vertical="top" wrapText="1"/>
    </xf>
    <xf fontId="7" fillId="0" borderId="6" numFmtId="0" xfId="0" applyFont="1" applyBorder="1" applyAlignment="1">
      <alignment vertical="top" wrapText="1"/>
    </xf>
    <xf fontId="7" fillId="0" borderId="2" numFmtId="160" xfId="0" applyNumberFormat="1" applyFont="1" applyBorder="1" applyAlignment="1">
      <alignment horizontal="right" vertical="top" wrapText="1"/>
    </xf>
    <xf fontId="9" fillId="0" borderId="8" numFmtId="0" xfId="0" applyFont="1" applyBorder="1" applyAlignment="1">
      <alignment horizontal="center" vertical="top" wrapText="1"/>
    </xf>
    <xf fontId="10" fillId="0" borderId="1" numFmtId="0" xfId="0" applyFont="1" applyBorder="1"/>
    <xf fontId="2" fillId="0" borderId="1" numFmtId="0" xfId="0" applyFont="1" applyBorder="1"/>
    <xf fontId="16" fillId="0" borderId="0" numFmtId="0" xfId="0" applyFont="1"/>
    <xf fontId="7" fillId="0" borderId="5" numFmtId="0" xfId="0" applyFont="1" applyBorder="1" applyAlignment="1">
      <alignment horizontal="center" vertical="top"/>
    </xf>
    <xf fontId="9" fillId="0" borderId="5" numFmtId="0" xfId="0" applyFont="1" applyBorder="1" applyAlignment="1">
      <alignment horizontal="left" vertical="center" wrapText="1"/>
    </xf>
    <xf fontId="7" fillId="0" borderId="7" numFmtId="0" xfId="0" applyFont="1" applyBorder="1" applyAlignment="1">
      <alignment horizontal="center" vertical="top"/>
    </xf>
    <xf fontId="7" fillId="0" borderId="2" numFmtId="0" xfId="0" applyFont="1" applyBorder="1" applyAlignment="1">
      <alignment horizontal="left" vertical="top" wrapText="1"/>
    </xf>
    <xf fontId="7" fillId="0" borderId="1" numFmtId="4" xfId="0" applyNumberFormat="1" applyFont="1" applyBorder="1" applyAlignment="1">
      <alignment vertical="center"/>
    </xf>
    <xf fontId="7" fillId="0" borderId="6" numFmtId="0" xfId="0" applyFont="1" applyBorder="1" applyAlignment="1">
      <alignment horizontal="center" vertical="top"/>
    </xf>
    <xf fontId="9" fillId="0" borderId="1" numFmtId="0" xfId="0" applyFont="1" applyBorder="1" applyAlignment="1">
      <alignment horizontal="left" vertical="center"/>
    </xf>
    <xf fontId="9" fillId="0" borderId="1" numFmtId="0" xfId="0" applyFont="1" applyBorder="1" applyAlignment="1">
      <alignment horizontal="center" vertical="center" wrapText="1"/>
    </xf>
    <xf fontId="7" fillId="0" borderId="1" numFmtId="0" xfId="0" applyFont="1" applyBorder="1" applyAlignment="1">
      <alignment horizontal="center" vertical="top"/>
    </xf>
    <xf fontId="0" fillId="2" borderId="0" numFmtId="0" xfId="0" applyFill="1"/>
    <xf fontId="2" fillId="2" borderId="0" numFmtId="0" xfId="0" applyFont="1" applyFill="1"/>
    <xf fontId="2" fillId="2" borderId="1" numFmtId="0" xfId="0" applyFont="1" applyFill="1" applyBorder="1"/>
    <xf fontId="17" fillId="2" borderId="0" numFmtId="0" xfId="0" applyFont="1" applyFill="1" applyAlignment="1">
      <alignment horizontal="left" wrapText="1"/>
    </xf>
    <xf fontId="17" fillId="2" borderId="0" numFmtId="0" xfId="0" applyFont="1" applyFill="1" applyAlignment="1">
      <alignment horizontal="left"/>
    </xf>
    <xf fontId="5" fillId="2" borderId="0" numFmtId="0" xfId="0" applyFont="1" applyFill="1" applyAlignment="1">
      <alignment horizontal="center" vertical="center" wrapText="1"/>
    </xf>
    <xf fontId="5" fillId="0" borderId="0" numFmtId="0" xfId="0" applyFont="1" applyAlignment="1">
      <alignment horizontal="center" vertical="center" wrapText="1"/>
    </xf>
    <xf fontId="18" fillId="2" borderId="0" numFmtId="0" xfId="0" applyFont="1" applyFill="1" applyAlignment="1">
      <alignment horizontal="justify" vertical="center"/>
    </xf>
    <xf fontId="17" fillId="0" borderId="1" numFmtId="0" xfId="0" applyFont="1" applyBorder="1" applyAlignment="1">
      <alignment horizontal="center"/>
    </xf>
    <xf fontId="7" fillId="0" borderId="1" numFmtId="0" xfId="0" applyFont="1" applyBorder="1" applyAlignment="1">
      <alignment horizontal="left" indent="1" vertical="top" wrapText="1"/>
    </xf>
    <xf fontId="9" fillId="0" borderId="2" numFmtId="0" xfId="0" applyFont="1" applyBorder="1" applyAlignment="1">
      <alignment horizontal="left" indent="1" vertical="top" wrapText="1"/>
    </xf>
    <xf fontId="9" fillId="0" borderId="1" numFmtId="160" xfId="0" applyNumberFormat="1" applyFont="1" applyBorder="1" applyAlignment="1">
      <alignment horizontal="right" vertical="center" wrapText="1"/>
    </xf>
    <xf fontId="7" fillId="0" borderId="2" numFmtId="0" xfId="0" applyFont="1" applyBorder="1" applyAlignment="1">
      <alignment horizontal="left" indent="1" vertical="top" wrapText="1"/>
    </xf>
    <xf fontId="7" fillId="0" borderId="1" numFmtId="160" xfId="0" applyNumberFormat="1" applyFont="1" applyBorder="1" applyAlignment="1">
      <alignment horizontal="right" vertical="center" wrapText="1"/>
    </xf>
    <xf fontId="0" fillId="2" borderId="0" numFmtId="4" xfId="0" applyNumberFormat="1" applyFill="1"/>
    <xf fontId="19" fillId="2" borderId="0" numFmtId="0" xfId="0" applyFont="1" applyFill="1"/>
    <xf fontId="9" fillId="0" borderId="1" numFmtId="0" xfId="0" applyFont="1" applyBorder="1" applyAlignment="1">
      <alignment horizontal="left" indent="1" vertical="top" wrapText="1"/>
    </xf>
    <xf fontId="9" fillId="0" borderId="5" numFmtId="160" xfId="0" applyNumberFormat="1" applyFont="1" applyBorder="1" applyAlignment="1">
      <alignment horizontal="right" vertical="center" wrapText="1"/>
    </xf>
    <xf fontId="7" fillId="0" borderId="2" numFmtId="160" xfId="0" applyNumberFormat="1" applyFont="1" applyBorder="1" applyAlignment="1">
      <alignment horizontal="right" vertical="center" wrapText="1"/>
    </xf>
    <xf fontId="7" fillId="0" borderId="1" numFmtId="4" xfId="0" applyNumberFormat="1" applyFont="1" applyBorder="1" applyAlignment="1">
      <alignment horizontal="right" vertical="center" wrapText="1"/>
    </xf>
    <xf fontId="7" fillId="0" borderId="4" numFmtId="160" xfId="0" applyNumberFormat="1" applyFont="1" applyBorder="1" applyAlignment="1">
      <alignment horizontal="right" vertical="center" wrapText="1"/>
    </xf>
    <xf fontId="7" fillId="0" borderId="1" numFmtId="0" xfId="0" applyFont="1" applyBorder="1" applyAlignment="1">
      <alignment horizontal="right" vertical="center" wrapText="1"/>
    </xf>
    <xf fontId="7" fillId="0" borderId="6" numFmtId="160" xfId="0" applyNumberFormat="1" applyFont="1" applyBorder="1" applyAlignment="1">
      <alignment horizontal="right" vertical="center" wrapText="1"/>
    </xf>
    <xf fontId="20" fillId="2" borderId="9" numFmtId="160" xfId="0" applyNumberFormat="1" applyFont="1" applyFill="1" applyBorder="1" applyAlignment="1">
      <alignment horizontal="right" vertical="center" wrapText="1"/>
    </xf>
    <xf fontId="20" fillId="2" borderId="0" numFmtId="160" xfId="0" applyNumberFormat="1" applyFont="1" applyFill="1" applyAlignment="1">
      <alignment horizontal="right" vertical="center" wrapText="1"/>
    </xf>
    <xf fontId="7" fillId="0" borderId="1" numFmtId="0" xfId="0" applyFont="1" applyBorder="1" applyAlignment="1">
      <alignment horizontal="left" vertical="center" wrapText="1"/>
    </xf>
    <xf fontId="9" fillId="0" borderId="1" numFmtId="0" xfId="0" applyFont="1" applyBorder="1" applyAlignment="1">
      <alignment horizontal="left" vertical="center" wrapText="1"/>
    </xf>
    <xf fontId="7" fillId="0" borderId="1" numFmtId="0" xfId="0" applyFont="1" applyBorder="1" applyAlignment="1">
      <alignment vertical="center" wrapText="1"/>
    </xf>
    <xf fontId="7" fillId="0" borderId="1" numFmtId="0" xfId="0" applyFont="1" applyBorder="1" applyAlignment="1">
      <alignment vertical="top" wrapText="1"/>
    </xf>
    <xf fontId="9" fillId="0" borderId="0" numFmtId="160" xfId="0" applyNumberFormat="1" applyFont="1"/>
    <xf fontId="15" fillId="0" borderId="0" numFmtId="160" xfId="0" applyNumberFormat="1" applyFont="1" applyAlignment="1">
      <alignment horizontal="right" vertical="center" wrapText="1"/>
    </xf>
    <xf fontId="15" fillId="0" borderId="1" numFmtId="160" xfId="0" applyNumberFormat="1" applyFont="1" applyBorder="1" applyAlignment="1">
      <alignment horizontal="right" vertical="center" wrapText="1"/>
    </xf>
    <xf fontId="9" fillId="0" borderId="1" numFmtId="160" xfId="0" applyNumberFormat="1" applyFont="1" applyBorder="1" applyAlignment="1">
      <alignment horizontal="center" vertical="top" wrapText="1"/>
    </xf>
    <xf fontId="7" fillId="0" borderId="1" numFmtId="160" xfId="0" applyNumberFormat="1" applyFont="1" applyBorder="1" applyAlignment="1">
      <alignment horizontal="center" vertical="top" wrapText="1"/>
    </xf>
    <xf fontId="7" fillId="0" borderId="4" numFmtId="160" xfId="0" applyNumberFormat="1" applyFont="1" applyBorder="1" applyAlignment="1">
      <alignment horizontal="center" vertical="top" wrapText="1"/>
    </xf>
    <xf fontId="9" fillId="0" borderId="1" numFmtId="160" xfId="0" applyNumberFormat="1" applyFont="1" applyBorder="1" applyAlignment="1">
      <alignment horizontal="right" vertical="center"/>
    </xf>
    <xf fontId="12" fillId="2" borderId="0" numFmtId="0" xfId="0" applyFont="1" applyFill="1"/>
    <xf fontId="9" fillId="0" borderId="1" numFmtId="160" xfId="0" applyNumberFormat="1" applyFont="1" applyBorder="1" applyAlignment="1">
      <alignment vertical="top"/>
    </xf>
    <xf fontId="7" fillId="0" borderId="1" numFmtId="160" xfId="0" applyNumberFormat="1" applyFont="1" applyBorder="1" applyAlignment="1">
      <alignment vertical="top"/>
    </xf>
    <xf fontId="9" fillId="0" borderId="4" numFmtId="0" xfId="0" applyFont="1" applyBorder="1" applyAlignment="1">
      <alignment horizontal="left" indent="1" vertical="top" wrapText="1"/>
    </xf>
    <xf fontId="7" fillId="0" borderId="4" numFmtId="0" xfId="0" applyFont="1" applyBorder="1" applyAlignment="1">
      <alignment horizontal="left" indent="1" vertical="top" wrapText="1"/>
    </xf>
    <xf fontId="7" fillId="0" borderId="1" numFmtId="160" xfId="0" applyNumberFormat="1" applyFont="1" applyBorder="1" applyAlignment="1">
      <alignment horizontal="right" vertical="center"/>
    </xf>
    <xf fontId="0" fillId="0" borderId="0" numFmtId="0" xfId="0">
      <protection hidden="0" locked="1"/>
    </xf>
    <xf fontId="17" fillId="0" borderId="0" numFmtId="0" xfId="0" applyFont="1" applyAlignment="1">
      <alignment horizontal="left" wrapText="1"/>
    </xf>
    <xf fontId="4" fillId="0" borderId="0" numFmtId="0" xfId="0" applyFont="1" applyAlignment="1">
      <alignment horizontal="center"/>
    </xf>
    <xf fontId="5" fillId="0" borderId="0" numFmtId="0" xfId="0" applyFont="1" applyAlignment="1">
      <alignment horizontal="center"/>
    </xf>
    <xf fontId="2" fillId="0" borderId="0" numFmtId="0" xfId="0" applyFont="1">
      <protection hidden="0" locked="1"/>
    </xf>
    <xf fontId="0" fillId="0" borderId="10" numFmtId="0" xfId="0" applyBorder="1">
      <protection hidden="0" locked="1"/>
    </xf>
    <xf fontId="2" fillId="0" borderId="10" numFmtId="0" xfId="0" applyFont="1" applyBorder="1">
      <protection hidden="0" locked="1"/>
    </xf>
    <xf fontId="7" fillId="0" borderId="7" numFmtId="0" xfId="0" applyFont="1" applyBorder="1" applyAlignment="1">
      <alignment horizontal="center" vertical="center" wrapText="1"/>
    </xf>
    <xf fontId="7" fillId="0" borderId="0" numFmtId="0" xfId="0" applyFont="1" applyAlignment="1">
      <alignment horizontal="center" vertical="top" wrapText="1"/>
    </xf>
    <xf fontId="7" fillId="0" borderId="0" numFmtId="0" xfId="0" applyFont="1" applyAlignment="1">
      <alignment horizontal="center" vertical="center" wrapText="1"/>
    </xf>
    <xf fontId="7" fillId="0" borderId="0" numFmtId="160" xfId="0" applyNumberFormat="1" applyFont="1" applyAlignment="1">
      <alignment horizontal="left" vertical="top" wrapText="1"/>
    </xf>
    <xf fontId="7" fillId="0" borderId="1" numFmtId="160" xfId="0" applyNumberFormat="1" applyFont="1" applyBorder="1" applyAlignment="1">
      <alignment horizontal="left" vertical="top" wrapText="1"/>
    </xf>
    <xf fontId="7" fillId="0" borderId="0" numFmtId="0" xfId="0" applyFont="1" applyAlignment="1">
      <alignment horizontal="left" indent="1" vertical="top" wrapText="1"/>
    </xf>
    <xf fontId="7" fillId="0" borderId="6" numFmtId="160" xfId="0" applyNumberFormat="1" applyFont="1" applyBorder="1" applyAlignment="1">
      <alignment horizontal="center" vertical="top" wrapText="1"/>
    </xf>
    <xf fontId="7" fillId="0" borderId="5" numFmtId="0" xfId="0" applyFont="1" applyBorder="1" applyAlignment="1">
      <alignment horizontal="left" indent="1" vertical="top" wrapText="1"/>
    </xf>
    <xf fontId="7" fillId="0" borderId="6" numFmtId="0" xfId="0" applyFont="1" applyBorder="1" applyAlignment="1">
      <alignment horizontal="left" indent="1" vertical="top" wrapText="1"/>
    </xf>
    <xf fontId="7" fillId="0" borderId="0" numFmtId="160" xfId="0" applyNumberFormat="1" applyFont="1" applyAlignment="1">
      <alignment horizontal="center" vertical="top" wrapText="1"/>
    </xf>
    <xf fontId="7" fillId="0" borderId="7" numFmtId="0" xfId="0" applyFont="1" applyBorder="1" applyAlignment="1">
      <alignment horizontal="left" indent="1" vertical="top" wrapText="1"/>
    </xf>
    <xf fontId="15" fillId="0" borderId="1" numFmtId="160" xfId="0" applyNumberFormat="1" applyFont="1" applyBorder="1" applyAlignment="1">
      <alignment horizontal="center" vertical="top" wrapText="1"/>
    </xf>
    <xf fontId="7" fillId="0" borderId="0" numFmtId="0" xfId="0" applyFont="1" applyAlignment="1">
      <alignment horizontal="center" vertical="top"/>
    </xf>
    <xf fontId="7" fillId="0" borderId="1" numFmtId="160" xfId="0" applyNumberFormat="1" applyFont="1" applyBorder="1" applyAlignment="1">
      <alignment horizontal="center" vertical="top"/>
    </xf>
    <xf fontId="7" fillId="0" borderId="0" numFmtId="160" xfId="0" applyNumberFormat="1" applyFont="1" applyAlignment="1">
      <alignment horizontal="center" vertical="top"/>
    </xf>
    <xf fontId="7" fillId="0" borderId="4" numFmtId="160" xfId="0" applyNumberFormat="1" applyFont="1" applyBorder="1" applyAlignment="1">
      <alignment horizontal="center" vertical="top"/>
    </xf>
    <xf fontId="7" fillId="0" borderId="11" numFmtId="160" xfId="0" applyNumberFormat="1" applyFont="1" applyBorder="1" applyAlignment="1">
      <alignment horizontal="center" vertical="top"/>
    </xf>
    <xf fontId="7" fillId="0" borderId="12" numFmtId="160" xfId="0" applyNumberFormat="1" applyFont="1" applyBorder="1" applyAlignment="1">
      <alignment horizontal="center" vertical="top"/>
    </xf>
    <xf fontId="7" fillId="0" borderId="13" numFmtId="160" xfId="0" applyNumberFormat="1" applyFont="1" applyBorder="1" applyAlignment="1">
      <alignment horizontal="center" vertical="top"/>
    </xf>
    <xf fontId="7" fillId="0" borderId="14" numFmtId="160" xfId="0" applyNumberFormat="1" applyFont="1" applyBorder="1" applyAlignment="1">
      <alignment horizontal="center" vertical="top"/>
    </xf>
    <xf fontId="7" fillId="0" borderId="15" numFmtId="0" xfId="0" applyFont="1" applyBorder="1" applyAlignment="1">
      <alignment horizontal="center" vertical="top"/>
    </xf>
    <xf fontId="7" fillId="0" borderId="8" numFmtId="0" xfId="0" applyFont="1" applyBorder="1"/>
    <xf fontId="7" fillId="0" borderId="1" numFmtId="0" xfId="0" applyFont="1" applyBorder="1" applyAlignment="1">
      <alignment wrapText="1"/>
    </xf>
    <xf fontId="7" fillId="0" borderId="1" numFmtId="0" xfId="0" applyFont="1" applyBorder="1" applyAlignment="1">
      <alignment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19" zoomScale="100" workbookViewId="0">
      <selection activeCell="J74" activeCellId="0" sqref="J74"/>
    </sheetView>
  </sheetViews>
  <sheetFormatPr defaultColWidth="8.85546875" defaultRowHeight="14.25"/>
  <cols>
    <col customWidth="1" min="1" max="1" style="1" width="5.42578125"/>
    <col customWidth="1" min="2" max="2" style="1" width="25.5703125"/>
    <col customWidth="1" min="3" max="3" style="1" width="18"/>
    <col min="4" max="4" style="1" width="8.85546875"/>
    <col customWidth="1" min="5" max="5" style="1" width="16.85546875"/>
    <col bestFit="1" customWidth="1" min="6" max="7" style="1" width="15.28515625"/>
    <col bestFit="1" customWidth="1" min="8" max="8" style="2" width="13.85546875"/>
    <col customWidth="1" min="9" max="9" style="1" width="10.85546875"/>
    <col customWidth="1" min="10" max="10" style="1" width="11"/>
    <col customWidth="1" min="11" max="11" style="1" width="10.42578125"/>
    <col customWidth="1" min="12" max="12" style="1" width="10.28515625"/>
    <col customWidth="1" min="13" max="13" style="1" width="10"/>
    <col customWidth="1" min="14" max="14" style="1" width="12.5703125"/>
    <col customWidth="1" min="15" max="15" style="1" width="17.140625"/>
    <col min="16" max="16" style="1" width="8.85546875"/>
    <col bestFit="1" customWidth="1" min="17" max="17" style="1" width="10.28515625"/>
    <col bestFit="1" customWidth="1" min="18" max="18" style="1" width="10.42578125"/>
    <col min="19" max="16384" style="1" width="8.85546875"/>
  </cols>
  <sheetData>
    <row r="1" ht="97.150000000000006" customHeight="1">
      <c r="G1" s="3"/>
      <c r="M1" s="4" t="s">
        <v>0</v>
      </c>
      <c r="N1" s="5"/>
      <c r="O1" s="5"/>
    </row>
    <row r="2" ht="40.899999999999999" customHeight="1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  <c r="M2" s="7"/>
      <c r="N2" s="7"/>
    </row>
    <row r="3" ht="10.15" customHeight="1">
      <c r="A3" s="7"/>
      <c r="B3" s="7"/>
      <c r="C3" s="7"/>
      <c r="D3" s="7"/>
      <c r="E3" s="7"/>
      <c r="F3" s="7"/>
      <c r="G3" s="7"/>
      <c r="H3" s="8"/>
      <c r="I3" s="7"/>
      <c r="J3" s="7"/>
      <c r="K3" s="7"/>
      <c r="L3" s="7"/>
      <c r="M3" s="7"/>
      <c r="N3" s="7"/>
    </row>
    <row r="4">
      <c r="A4" s="9"/>
    </row>
    <row r="5" ht="109.15000000000001" customHeight="1">
      <c r="A5" s="10" t="s">
        <v>2</v>
      </c>
      <c r="B5" s="11" t="s">
        <v>3</v>
      </c>
      <c r="C5" s="11" t="s">
        <v>4</v>
      </c>
      <c r="D5" s="11" t="s">
        <v>5</v>
      </c>
      <c r="E5" s="11"/>
      <c r="F5" s="12" t="s">
        <v>6</v>
      </c>
      <c r="G5" s="13"/>
      <c r="H5" s="13"/>
      <c r="I5" s="13"/>
      <c r="J5" s="13"/>
      <c r="K5" s="13"/>
      <c r="L5" s="13"/>
      <c r="M5" s="13"/>
      <c r="N5" s="14"/>
      <c r="O5" s="15" t="s">
        <v>7</v>
      </c>
    </row>
    <row r="6">
      <c r="A6" s="10"/>
      <c r="B6" s="11"/>
      <c r="C6" s="11"/>
      <c r="D6" s="11" t="s">
        <v>8</v>
      </c>
      <c r="E6" s="11" t="s">
        <v>9</v>
      </c>
      <c r="F6" s="14">
        <v>2023</v>
      </c>
      <c r="G6" s="11">
        <v>2024</v>
      </c>
      <c r="H6" s="11">
        <v>2025</v>
      </c>
      <c r="I6" s="11">
        <v>2026</v>
      </c>
      <c r="J6" s="11">
        <v>2027</v>
      </c>
      <c r="K6" s="11">
        <v>2028</v>
      </c>
      <c r="L6" s="11">
        <v>2029</v>
      </c>
      <c r="M6" s="11">
        <v>2030</v>
      </c>
      <c r="N6" s="11" t="s">
        <v>10</v>
      </c>
      <c r="O6" s="16"/>
    </row>
    <row r="7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4">
        <v>6</v>
      </c>
      <c r="G7" s="11">
        <v>7</v>
      </c>
      <c r="H7" s="11">
        <v>8</v>
      </c>
      <c r="I7" s="11">
        <v>9</v>
      </c>
      <c r="J7" s="11">
        <v>10</v>
      </c>
      <c r="K7" s="11">
        <v>11</v>
      </c>
      <c r="L7" s="11">
        <v>12</v>
      </c>
      <c r="M7" s="11">
        <v>13</v>
      </c>
      <c r="N7" s="11">
        <v>14</v>
      </c>
      <c r="O7" s="17">
        <v>15</v>
      </c>
    </row>
    <row r="8">
      <c r="A8" s="18" t="s">
        <v>11</v>
      </c>
      <c r="B8" s="19" t="s">
        <v>12</v>
      </c>
      <c r="C8" s="20" t="s">
        <v>13</v>
      </c>
      <c r="D8" s="21" t="s">
        <v>14</v>
      </c>
      <c r="E8" s="21" t="s">
        <v>14</v>
      </c>
      <c r="F8" s="22">
        <f>F34+F20+F17+F15+F23+F38+F44+F51+F57+F61+F66+F27</f>
        <v>2087007.5</v>
      </c>
      <c r="G8" s="22">
        <f>G34+G20+G17+G15+G23+G38+G44+G51+G57+G61+G66</f>
        <v>3871154.6999999997</v>
      </c>
      <c r="H8" s="22">
        <f>H34+H20+H17+H15+H23+H38+H44+H51+H57+H61+H66+H36+H70+H30</f>
        <v>2866935.6000000001</v>
      </c>
      <c r="I8" s="22">
        <f t="shared" ref="I8:M8" si="0">I34+I20+I17+I15+I23+I38+I44+I51+I57+I61+I66+I36+I70+I30</f>
        <v>1224456.4999999998</v>
      </c>
      <c r="J8" s="22">
        <f t="shared" si="0"/>
        <v>1179519</v>
      </c>
      <c r="K8" s="22">
        <f>K34+K20+K17+K15+K23+K38+K44+K51+K57+K61+K66+K36+K70+K30</f>
        <v>518553</v>
      </c>
      <c r="L8" s="22">
        <f t="shared" si="0"/>
        <v>497943.40000000002</v>
      </c>
      <c r="M8" s="22">
        <f t="shared" si="0"/>
        <v>497943.40000000002</v>
      </c>
      <c r="N8" s="22">
        <f>SUM(F8:M8)</f>
        <v>12743513.1</v>
      </c>
      <c r="O8" s="23"/>
    </row>
    <row r="9">
      <c r="A9" s="24"/>
      <c r="B9" s="25"/>
      <c r="C9" s="26" t="s">
        <v>15</v>
      </c>
      <c r="D9" s="27">
        <v>816</v>
      </c>
      <c r="E9" s="27" t="s">
        <v>14</v>
      </c>
      <c r="F9" s="28">
        <f>F34+F20+F17+F15+F23+F38+F45+F46+F47+F48+F51+F59+F60+F29</f>
        <v>1754679.3999999997</v>
      </c>
      <c r="G9" s="28">
        <f>G34+G20+G17+G15+G25+G38+G45+G46+G47+G48+G51+G59+G60</f>
        <v>2972902.4999999995</v>
      </c>
      <c r="H9" s="28">
        <f>H34+H20+H17+H15+H23+H38+H45+H46+H47+H48+H51+H59+H60+H30+H36+H70</f>
        <v>1971916.7999999998</v>
      </c>
      <c r="I9" s="28">
        <f>I34+I20+I17+I15+I23+I38+I45+I46+I47+I48+I51+I59+I60+I30+I36+I70</f>
        <v>1185925.0999999999</v>
      </c>
      <c r="J9" s="28">
        <f>J34+J20+J17+J15+J23+J38+J45+J46+J47+J48+J51+J59+J60+J30+J36+J70</f>
        <v>1140987.6000000001</v>
      </c>
      <c r="K9" s="28">
        <f t="shared" ref="K9:M9" si="1">K34+K20+K17+K15+K24+K25+K38+K45+K46+K47+K48+K51+K59+K60+K29+K30+K36+K70</f>
        <v>486353.40000000002</v>
      </c>
      <c r="L9" s="28">
        <f t="shared" si="1"/>
        <v>486353.40000000002</v>
      </c>
      <c r="M9" s="28">
        <f t="shared" si="1"/>
        <v>486353.40000000002</v>
      </c>
      <c r="N9" s="28">
        <f>N34+N20+N17+N15+N24+N25+N38+N45+N46+N47+N48+N51+N59+N60+N29+N30+N36+N70</f>
        <v>10485471.600000001</v>
      </c>
      <c r="O9" s="29"/>
    </row>
    <row r="10">
      <c r="A10" s="24"/>
      <c r="B10" s="25"/>
      <c r="C10" s="26" t="s">
        <v>16</v>
      </c>
      <c r="D10" s="27">
        <v>842</v>
      </c>
      <c r="E10" s="27" t="s">
        <v>14</v>
      </c>
      <c r="F10" s="30">
        <f>F61</f>
        <v>11190</v>
      </c>
      <c r="G10" s="30">
        <f>G61</f>
        <v>11190</v>
      </c>
      <c r="H10" s="30">
        <f>H61</f>
        <v>11354.299999999999</v>
      </c>
      <c r="I10" s="30">
        <f t="shared" ref="I10:M10" si="2">I61</f>
        <v>11590</v>
      </c>
      <c r="J10" s="30">
        <f t="shared" si="2"/>
        <v>11590</v>
      </c>
      <c r="K10" s="30">
        <f t="shared" si="2"/>
        <v>11590</v>
      </c>
      <c r="L10" s="30">
        <f t="shared" si="2"/>
        <v>11590</v>
      </c>
      <c r="M10" s="30">
        <f t="shared" si="2"/>
        <v>11590</v>
      </c>
      <c r="N10" s="30">
        <f>N61</f>
        <v>91684.300000000003</v>
      </c>
      <c r="O10" s="29"/>
    </row>
    <row r="11">
      <c r="A11" s="24"/>
      <c r="B11" s="25"/>
      <c r="C11" s="26" t="s">
        <v>17</v>
      </c>
      <c r="D11" s="27">
        <v>851</v>
      </c>
      <c r="E11" s="27" t="s">
        <v>14</v>
      </c>
      <c r="F11" s="31">
        <v>0</v>
      </c>
      <c r="G11" s="31">
        <f>G26+G58+G50</f>
        <v>855654.70000000007</v>
      </c>
      <c r="H11" s="31">
        <f>H58+H50+H26+H33</f>
        <v>849142.80000000005</v>
      </c>
      <c r="I11" s="31">
        <f t="shared" ref="I11:J11" si="3">I58+I50</f>
        <v>0</v>
      </c>
      <c r="J11" s="31">
        <f t="shared" si="3"/>
        <v>0</v>
      </c>
      <c r="K11" s="31">
        <f t="shared" ref="K11:M11" si="4">K58+K50+K26+K33</f>
        <v>0</v>
      </c>
      <c r="L11" s="31">
        <f t="shared" si="4"/>
        <v>0</v>
      </c>
      <c r="M11" s="31">
        <f t="shared" si="4"/>
        <v>0</v>
      </c>
      <c r="N11" s="31">
        <f>N58+N50+N26+N33</f>
        <v>1704797.5</v>
      </c>
      <c r="O11" s="29"/>
    </row>
    <row r="12">
      <c r="A12" s="24"/>
      <c r="B12" s="25"/>
      <c r="C12" s="26" t="s">
        <v>18</v>
      </c>
      <c r="D12" s="27">
        <v>827</v>
      </c>
      <c r="E12" s="27" t="s">
        <v>14</v>
      </c>
      <c r="F12" s="30">
        <f t="shared" ref="F12:M12" si="5">F66</f>
        <v>25000</v>
      </c>
      <c r="G12" s="30">
        <f>G66</f>
        <v>31407.5</v>
      </c>
      <c r="H12" s="30">
        <f>H66</f>
        <v>34521.700000000004</v>
      </c>
      <c r="I12" s="30">
        <f t="shared" si="5"/>
        <v>26941.400000000001</v>
      </c>
      <c r="J12" s="30">
        <f t="shared" si="5"/>
        <v>26941.400000000001</v>
      </c>
      <c r="K12" s="30">
        <f t="shared" si="5"/>
        <v>20609.599999999999</v>
      </c>
      <c r="L12" s="30">
        <f t="shared" si="5"/>
        <v>0</v>
      </c>
      <c r="M12" s="30">
        <f t="shared" si="5"/>
        <v>0</v>
      </c>
      <c r="N12" s="30">
        <f>N66</f>
        <v>165421.60000000001</v>
      </c>
      <c r="O12" s="29"/>
    </row>
    <row r="13">
      <c r="A13" s="24"/>
      <c r="B13" s="25"/>
      <c r="C13" s="26" t="s">
        <v>19</v>
      </c>
      <c r="D13" s="27">
        <v>825</v>
      </c>
      <c r="E13" s="27" t="s">
        <v>14</v>
      </c>
      <c r="F13" s="31">
        <f>F49</f>
        <v>274900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f>SUM(F13:M13)</f>
        <v>274900</v>
      </c>
      <c r="O13" s="30"/>
    </row>
    <row r="14">
      <c r="A14" s="24"/>
      <c r="B14" s="25"/>
      <c r="C14" s="26" t="s">
        <v>20</v>
      </c>
      <c r="D14" s="27">
        <v>829</v>
      </c>
      <c r="E14" s="27" t="s">
        <v>14</v>
      </c>
      <c r="F14" s="30">
        <f>F28</f>
        <v>21238.099999999999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21238.099999999999</v>
      </c>
      <c r="O14" s="30"/>
      <c r="Q14" s="3"/>
      <c r="R14" s="3"/>
      <c r="S14" s="3"/>
    </row>
    <row r="15" s="2" customFormat="1">
      <c r="A15" s="18" t="s">
        <v>21</v>
      </c>
      <c r="B15" s="19" t="s">
        <v>22</v>
      </c>
      <c r="C15" s="32" t="s">
        <v>13</v>
      </c>
      <c r="D15" s="33">
        <v>816</v>
      </c>
      <c r="E15" s="33" t="s">
        <v>23</v>
      </c>
      <c r="F15" s="22">
        <v>10261.299999999999</v>
      </c>
      <c r="G15" s="22">
        <f t="shared" ref="G15:M15" si="6">G16</f>
        <v>10261.299999999999</v>
      </c>
      <c r="H15" s="22">
        <f>H16</f>
        <v>0</v>
      </c>
      <c r="I15" s="22">
        <f t="shared" si="6"/>
        <v>0</v>
      </c>
      <c r="J15" s="22">
        <f t="shared" si="6"/>
        <v>0</v>
      </c>
      <c r="K15" s="22">
        <f t="shared" si="6"/>
        <v>0</v>
      </c>
      <c r="L15" s="22">
        <f t="shared" si="6"/>
        <v>0</v>
      </c>
      <c r="M15" s="22">
        <f t="shared" si="6"/>
        <v>0</v>
      </c>
      <c r="N15" s="22">
        <f t="shared" ref="N15:N74" si="7">SUM(F15:M15)</f>
        <v>20522.599999999999</v>
      </c>
      <c r="O15" s="34"/>
      <c r="Q15" s="35"/>
      <c r="R15" s="35"/>
      <c r="S15" s="35"/>
    </row>
    <row r="16" s="2" customFormat="1" ht="27" customHeight="1">
      <c r="A16" s="36"/>
      <c r="B16" s="37"/>
      <c r="C16" s="38" t="s">
        <v>15</v>
      </c>
      <c r="D16" s="39">
        <v>816</v>
      </c>
      <c r="E16" s="39" t="s">
        <v>24</v>
      </c>
      <c r="F16" s="30">
        <v>10261.299999999999</v>
      </c>
      <c r="G16" s="30">
        <v>10261.299999999999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f t="shared" si="7"/>
        <v>20522.599999999999</v>
      </c>
      <c r="O16" s="34"/>
      <c r="Q16" s="35"/>
      <c r="R16" s="35"/>
      <c r="S16" s="35"/>
    </row>
    <row r="17" s="40" customFormat="1">
      <c r="A17" s="18" t="s">
        <v>25</v>
      </c>
      <c r="B17" s="19" t="s">
        <v>26</v>
      </c>
      <c r="C17" s="32" t="s">
        <v>13</v>
      </c>
      <c r="D17" s="33">
        <v>816</v>
      </c>
      <c r="E17" s="33" t="s">
        <v>27</v>
      </c>
      <c r="F17" s="22">
        <v>49392.900000000001</v>
      </c>
      <c r="G17" s="22">
        <v>20664.599999999999</v>
      </c>
      <c r="H17" s="22">
        <f t="shared" ref="H17:M17" si="8">H18+H19</f>
        <v>0</v>
      </c>
      <c r="I17" s="22">
        <f t="shared" si="8"/>
        <v>0</v>
      </c>
      <c r="J17" s="22">
        <f t="shared" si="8"/>
        <v>0</v>
      </c>
      <c r="K17" s="22">
        <f t="shared" si="8"/>
        <v>0</v>
      </c>
      <c r="L17" s="22">
        <f t="shared" si="8"/>
        <v>0</v>
      </c>
      <c r="M17" s="22">
        <f t="shared" si="8"/>
        <v>0</v>
      </c>
      <c r="N17" s="22">
        <f t="shared" si="7"/>
        <v>70057.5</v>
      </c>
      <c r="O17" s="41"/>
      <c r="Q17" s="42"/>
    </row>
    <row r="18" s="40" customFormat="1">
      <c r="A18" s="24"/>
      <c r="B18" s="25"/>
      <c r="C18" s="19" t="s">
        <v>15</v>
      </c>
      <c r="D18" s="39">
        <v>816</v>
      </c>
      <c r="E18" s="39" t="s">
        <v>28</v>
      </c>
      <c r="F18" s="30">
        <v>31629.799999999999</v>
      </c>
      <c r="G18" s="30">
        <v>2548.3000000000002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f t="shared" si="7"/>
        <v>34178.099999999999</v>
      </c>
      <c r="O18" s="41"/>
      <c r="Q18" s="42"/>
    </row>
    <row r="19" s="2" customFormat="1" ht="21.75" customHeight="1">
      <c r="A19" s="36"/>
      <c r="B19" s="37"/>
      <c r="C19" s="37"/>
      <c r="D19" s="39">
        <v>816</v>
      </c>
      <c r="E19" s="39" t="s">
        <v>29</v>
      </c>
      <c r="F19" s="30">
        <v>17763.099999999999</v>
      </c>
      <c r="G19" s="30">
        <v>18116.299999999999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f t="shared" si="7"/>
        <v>35879.399999999994</v>
      </c>
      <c r="O19" s="43"/>
      <c r="Q19" s="35"/>
    </row>
    <row r="20" s="40" customFormat="1">
      <c r="A20" s="18" t="s">
        <v>30</v>
      </c>
      <c r="B20" s="19" t="s">
        <v>31</v>
      </c>
      <c r="C20" s="32" t="s">
        <v>13</v>
      </c>
      <c r="D20" s="33">
        <v>816</v>
      </c>
      <c r="E20" s="33" t="s">
        <v>32</v>
      </c>
      <c r="F20" s="22">
        <v>54073.400000000001</v>
      </c>
      <c r="G20" s="22">
        <f t="shared" ref="G20:M20" si="9">G21+G22</f>
        <v>35008.900000000001</v>
      </c>
      <c r="H20" s="22">
        <f t="shared" si="9"/>
        <v>0</v>
      </c>
      <c r="I20" s="22">
        <f t="shared" si="9"/>
        <v>0</v>
      </c>
      <c r="J20" s="22">
        <f t="shared" si="9"/>
        <v>0</v>
      </c>
      <c r="K20" s="22">
        <f t="shared" si="9"/>
        <v>0</v>
      </c>
      <c r="L20" s="22">
        <f t="shared" si="9"/>
        <v>0</v>
      </c>
      <c r="M20" s="22">
        <f t="shared" si="9"/>
        <v>0</v>
      </c>
      <c r="N20" s="22">
        <f t="shared" si="7"/>
        <v>89082.300000000003</v>
      </c>
      <c r="O20" s="44"/>
    </row>
    <row r="21" s="2" customFormat="1">
      <c r="A21" s="24"/>
      <c r="B21" s="25"/>
      <c r="C21" s="19" t="s">
        <v>15</v>
      </c>
      <c r="D21" s="39">
        <v>816</v>
      </c>
      <c r="E21" s="39" t="s">
        <v>33</v>
      </c>
      <c r="F21" s="30">
        <v>38422.099999999999</v>
      </c>
      <c r="G21" s="30">
        <v>35008.900000000001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f t="shared" si="7"/>
        <v>73431</v>
      </c>
      <c r="O21" s="34"/>
    </row>
    <row r="22" s="2" customFormat="1" ht="27" customHeight="1">
      <c r="A22" s="36"/>
      <c r="B22" s="37"/>
      <c r="C22" s="37"/>
      <c r="D22" s="39">
        <v>816</v>
      </c>
      <c r="E22" s="39" t="s">
        <v>34</v>
      </c>
      <c r="F22" s="30">
        <v>15651.299999999999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f t="shared" si="7"/>
        <v>15651.299999999999</v>
      </c>
      <c r="O22" s="34"/>
    </row>
    <row r="23" s="45" customFormat="1">
      <c r="A23" s="18" t="s">
        <v>35</v>
      </c>
      <c r="B23" s="46" t="s">
        <v>36</v>
      </c>
      <c r="C23" s="32" t="s">
        <v>13</v>
      </c>
      <c r="D23" s="39">
        <v>816</v>
      </c>
      <c r="E23" s="47" t="s">
        <v>37</v>
      </c>
      <c r="F23" s="48">
        <v>86513.699999999997</v>
      </c>
      <c r="G23" s="48">
        <f>SUM(G24:G26)</f>
        <v>704233.40000000002</v>
      </c>
      <c r="H23" s="48">
        <f t="shared" ref="H23:M23" si="10">H24</f>
        <v>0</v>
      </c>
      <c r="I23" s="48">
        <f t="shared" si="10"/>
        <v>0</v>
      </c>
      <c r="J23" s="48">
        <f t="shared" si="10"/>
        <v>0</v>
      </c>
      <c r="K23" s="48">
        <f t="shared" si="10"/>
        <v>0</v>
      </c>
      <c r="L23" s="48">
        <f t="shared" si="10"/>
        <v>0</v>
      </c>
      <c r="M23" s="48">
        <f t="shared" si="10"/>
        <v>0</v>
      </c>
      <c r="N23" s="49">
        <f t="shared" si="7"/>
        <v>790747.09999999998</v>
      </c>
      <c r="O23" s="34"/>
    </row>
    <row r="24" s="45" customFormat="1">
      <c r="A24" s="24"/>
      <c r="B24" s="46"/>
      <c r="C24" s="11" t="s">
        <v>15</v>
      </c>
      <c r="D24" s="39">
        <v>816</v>
      </c>
      <c r="E24" s="50" t="s">
        <v>38</v>
      </c>
      <c r="F24" s="31">
        <v>86513.699999999997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f t="shared" si="7"/>
        <v>86513.699999999997</v>
      </c>
      <c r="O24" s="34"/>
    </row>
    <row r="25" s="45" customFormat="1">
      <c r="A25" s="24"/>
      <c r="B25" s="46"/>
      <c r="C25" s="11"/>
      <c r="D25" s="39">
        <v>816</v>
      </c>
      <c r="E25" s="50" t="s">
        <v>39</v>
      </c>
      <c r="F25" s="31">
        <v>0</v>
      </c>
      <c r="G25" s="31">
        <v>54708.599999999999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f t="shared" si="7"/>
        <v>54708.599999999999</v>
      </c>
      <c r="O25" s="34"/>
    </row>
    <row r="26" s="45" customFormat="1">
      <c r="A26" s="36"/>
      <c r="B26" s="46"/>
      <c r="C26" s="26" t="s">
        <v>17</v>
      </c>
      <c r="D26" s="39">
        <v>851</v>
      </c>
      <c r="E26" s="50" t="s">
        <v>40</v>
      </c>
      <c r="F26" s="31">
        <v>0</v>
      </c>
      <c r="G26" s="31">
        <f>649524.8</f>
        <v>649524.80000000005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f t="shared" si="7"/>
        <v>649524.80000000005</v>
      </c>
      <c r="O26" s="34"/>
    </row>
    <row r="27" s="2" customFormat="1" ht="15" customHeight="1">
      <c r="A27" s="18" t="s">
        <v>41</v>
      </c>
      <c r="B27" s="19" t="s">
        <v>42</v>
      </c>
      <c r="C27" s="51" t="s">
        <v>13</v>
      </c>
      <c r="D27" s="39">
        <v>816</v>
      </c>
      <c r="E27" s="52" t="s">
        <v>43</v>
      </c>
      <c r="F27" s="53">
        <v>26446.5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49">
        <v>26446.5</v>
      </c>
      <c r="O27" s="41"/>
      <c r="P27" s="40"/>
      <c r="Q27" s="40"/>
      <c r="R27" s="40"/>
      <c r="S27" s="40"/>
    </row>
    <row r="28" s="2" customFormat="1">
      <c r="A28" s="24"/>
      <c r="B28" s="25"/>
      <c r="C28" s="38" t="s">
        <v>20</v>
      </c>
      <c r="D28" s="50">
        <v>829</v>
      </c>
      <c r="E28" s="39" t="s">
        <v>44</v>
      </c>
      <c r="F28" s="31">
        <v>21238.099999999999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21238.099999999999</v>
      </c>
      <c r="O28" s="54"/>
      <c r="P28" s="40"/>
      <c r="Q28" s="40"/>
      <c r="R28" s="40"/>
      <c r="S28" s="40"/>
    </row>
    <row r="29" s="2" customFormat="1">
      <c r="A29" s="36"/>
      <c r="B29" s="37"/>
      <c r="C29" s="26" t="s">
        <v>15</v>
      </c>
      <c r="D29" s="36">
        <v>816</v>
      </c>
      <c r="E29" s="39" t="s">
        <v>45</v>
      </c>
      <c r="F29" s="31">
        <v>5208.3999999999996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5208.3999999999996</v>
      </c>
      <c r="O29" s="55"/>
    </row>
    <row r="30" s="2" customFormat="1">
      <c r="A30" s="18" t="s">
        <v>46</v>
      </c>
      <c r="B30" s="19" t="s">
        <v>47</v>
      </c>
      <c r="C30" s="51" t="s">
        <v>13</v>
      </c>
      <c r="D30" s="39">
        <v>816</v>
      </c>
      <c r="E30" s="52" t="s">
        <v>48</v>
      </c>
      <c r="F30" s="53">
        <f>SUM(F31:F33)</f>
        <v>0</v>
      </c>
      <c r="G30" s="53">
        <f t="shared" ref="G30:M30" si="11">SUM(G31:G33)</f>
        <v>0</v>
      </c>
      <c r="H30" s="53">
        <f>SUM(H31:H33)</f>
        <v>70781.199999999997</v>
      </c>
      <c r="I30" s="53">
        <f>SUM(I31:I33)</f>
        <v>70781.199999999997</v>
      </c>
      <c r="J30" s="53">
        <f>SUM(J31:J33)</f>
        <v>70781.199999999997</v>
      </c>
      <c r="K30" s="53">
        <f t="shared" si="11"/>
        <v>0</v>
      </c>
      <c r="L30" s="53">
        <f t="shared" si="11"/>
        <v>0</v>
      </c>
      <c r="M30" s="53">
        <f t="shared" si="11"/>
        <v>0</v>
      </c>
      <c r="N30" s="49">
        <f t="shared" si="7"/>
        <v>212343.59999999998</v>
      </c>
      <c r="O30" s="34"/>
    </row>
    <row r="31" s="2" customFormat="1">
      <c r="A31" s="24"/>
      <c r="B31" s="25"/>
      <c r="C31" s="15" t="s">
        <v>15</v>
      </c>
      <c r="D31" s="36">
        <v>816</v>
      </c>
      <c r="E31" s="39" t="s">
        <v>49</v>
      </c>
      <c r="F31" s="31">
        <v>0</v>
      </c>
      <c r="G31" s="31">
        <v>0</v>
      </c>
      <c r="H31" s="30">
        <v>12371.200000000001</v>
      </c>
      <c r="I31" s="30">
        <v>12371.200000000001</v>
      </c>
      <c r="J31" s="30">
        <v>12371.200000000001</v>
      </c>
      <c r="K31" s="30">
        <v>0</v>
      </c>
      <c r="L31" s="30">
        <v>0</v>
      </c>
      <c r="M31" s="30">
        <v>0</v>
      </c>
      <c r="N31" s="30">
        <f t="shared" si="7"/>
        <v>37113.600000000006</v>
      </c>
      <c r="O31" s="34"/>
    </row>
    <row r="32" s="2" customFormat="1">
      <c r="A32" s="24"/>
      <c r="B32" s="25"/>
      <c r="C32" s="16"/>
      <c r="D32" s="36">
        <v>816</v>
      </c>
      <c r="E32" s="39" t="s">
        <v>50</v>
      </c>
      <c r="F32" s="31">
        <v>0</v>
      </c>
      <c r="G32" s="31">
        <v>0</v>
      </c>
      <c r="H32" s="30">
        <v>58410</v>
      </c>
      <c r="I32" s="30">
        <v>58410</v>
      </c>
      <c r="J32" s="30">
        <v>58410</v>
      </c>
      <c r="K32" s="30">
        <v>0</v>
      </c>
      <c r="L32" s="30">
        <v>0</v>
      </c>
      <c r="M32" s="30">
        <v>0</v>
      </c>
      <c r="N32" s="30">
        <f t="shared" si="7"/>
        <v>175230</v>
      </c>
      <c r="O32" s="34"/>
    </row>
    <row r="33" s="2" customFormat="1">
      <c r="A33" s="36"/>
      <c r="B33" s="37"/>
      <c r="C33" s="26" t="s">
        <v>17</v>
      </c>
      <c r="D33" s="39">
        <v>851</v>
      </c>
      <c r="E33" s="50" t="s">
        <v>51</v>
      </c>
      <c r="F33" s="31">
        <v>0</v>
      </c>
      <c r="G33" s="31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f t="shared" si="7"/>
        <v>0</v>
      </c>
      <c r="O33" s="34"/>
    </row>
    <row r="34" s="56" customFormat="1">
      <c r="A34" s="50" t="s">
        <v>52</v>
      </c>
      <c r="B34" s="46" t="s">
        <v>53</v>
      </c>
      <c r="C34" s="57" t="s">
        <v>13</v>
      </c>
      <c r="D34" s="47">
        <v>816</v>
      </c>
      <c r="E34" s="47" t="s">
        <v>54</v>
      </c>
      <c r="F34" s="48">
        <v>14333.9</v>
      </c>
      <c r="G34" s="48">
        <v>14959.1</v>
      </c>
      <c r="H34" s="48">
        <f t="shared" ref="H34:M36" si="12">H35</f>
        <v>0</v>
      </c>
      <c r="I34" s="48">
        <f t="shared" si="12"/>
        <v>0</v>
      </c>
      <c r="J34" s="48">
        <f t="shared" si="12"/>
        <v>0</v>
      </c>
      <c r="K34" s="48">
        <f t="shared" si="12"/>
        <v>0</v>
      </c>
      <c r="L34" s="48">
        <f t="shared" si="12"/>
        <v>0</v>
      </c>
      <c r="M34" s="48">
        <f t="shared" si="12"/>
        <v>0</v>
      </c>
      <c r="N34" s="48">
        <f t="shared" si="7"/>
        <v>29293</v>
      </c>
      <c r="O34" s="44"/>
      <c r="P34" s="40"/>
      <c r="Q34" s="40"/>
    </row>
    <row r="35" ht="14.25">
      <c r="A35" s="50"/>
      <c r="B35" s="46"/>
      <c r="C35" s="46" t="s">
        <v>15</v>
      </c>
      <c r="D35" s="50">
        <v>816</v>
      </c>
      <c r="E35" s="50" t="s">
        <v>55</v>
      </c>
      <c r="F35" s="31">
        <v>14333.9</v>
      </c>
      <c r="G35" s="31">
        <v>14959.1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f t="shared" si="7"/>
        <v>29293</v>
      </c>
      <c r="O35" s="34"/>
      <c r="P35" s="2"/>
      <c r="Q35" s="2"/>
    </row>
    <row r="36" s="56" customFormat="1">
      <c r="A36" s="18" t="s">
        <v>56</v>
      </c>
      <c r="B36" s="19" t="s">
        <v>57</v>
      </c>
      <c r="C36" s="57" t="s">
        <v>13</v>
      </c>
      <c r="D36" s="47">
        <v>816</v>
      </c>
      <c r="E36" s="47" t="s">
        <v>58</v>
      </c>
      <c r="F36" s="48">
        <v>0</v>
      </c>
      <c r="G36" s="48">
        <v>0</v>
      </c>
      <c r="H36" s="48">
        <f t="shared" si="12"/>
        <v>12089.299999999999</v>
      </c>
      <c r="I36" s="48">
        <f t="shared" ref="I36:M36" si="13">I37</f>
        <v>12963.200000000001</v>
      </c>
      <c r="J36" s="48">
        <f t="shared" si="13"/>
        <v>13723.299999999999</v>
      </c>
      <c r="K36" s="48">
        <f t="shared" si="13"/>
        <v>0</v>
      </c>
      <c r="L36" s="48">
        <f t="shared" si="13"/>
        <v>0</v>
      </c>
      <c r="M36" s="48">
        <f t="shared" si="13"/>
        <v>0</v>
      </c>
      <c r="N36" s="49">
        <f t="shared" si="7"/>
        <v>38775.800000000003</v>
      </c>
      <c r="O36" s="58"/>
      <c r="P36" s="40"/>
      <c r="Q36" s="40"/>
    </row>
    <row r="37" ht="60" customHeight="1">
      <c r="A37" s="36"/>
      <c r="B37" s="37"/>
      <c r="C37" s="46" t="s">
        <v>15</v>
      </c>
      <c r="D37" s="50"/>
      <c r="E37" s="50"/>
      <c r="F37" s="31">
        <v>0</v>
      </c>
      <c r="G37" s="31">
        <v>0</v>
      </c>
      <c r="H37" s="31">
        <v>12089.299999999999</v>
      </c>
      <c r="I37" s="31">
        <v>12963.200000000001</v>
      </c>
      <c r="J37" s="31">
        <v>13723.299999999999</v>
      </c>
      <c r="K37" s="30">
        <v>0</v>
      </c>
      <c r="L37" s="30">
        <v>0</v>
      </c>
      <c r="M37" s="30">
        <v>0</v>
      </c>
      <c r="N37" s="30">
        <f t="shared" si="7"/>
        <v>38775.800000000003</v>
      </c>
      <c r="O37" s="34"/>
      <c r="P37" s="2"/>
      <c r="Q37" s="2"/>
    </row>
    <row r="38" s="56" customFormat="1">
      <c r="A38" s="50" t="s">
        <v>59</v>
      </c>
      <c r="B38" s="46" t="s">
        <v>60</v>
      </c>
      <c r="C38" s="57" t="s">
        <v>13</v>
      </c>
      <c r="D38" s="47">
        <v>816</v>
      </c>
      <c r="E38" s="47" t="s">
        <v>61</v>
      </c>
      <c r="F38" s="48">
        <f>SUM(F39:F43)</f>
        <v>389788.19999999995</v>
      </c>
      <c r="G38" s="48">
        <f>SUM(G39:G43)</f>
        <v>400477.90000000002</v>
      </c>
      <c r="H38" s="48">
        <f>SUM(H39:H43)</f>
        <v>442130.70000000001</v>
      </c>
      <c r="I38" s="48">
        <f>SUM(I39:I43)</f>
        <v>433015.5</v>
      </c>
      <c r="J38" s="48">
        <f>SUM(J39:J43)</f>
        <v>433015.5</v>
      </c>
      <c r="K38" s="48">
        <f>SUM(K39:K43)</f>
        <v>433015.5</v>
      </c>
      <c r="L38" s="48">
        <f>SUM(L39:L43)</f>
        <v>433015.5</v>
      </c>
      <c r="M38" s="48">
        <f>SUM(M39:M43)</f>
        <v>433015.5</v>
      </c>
      <c r="N38" s="48">
        <f t="shared" si="7"/>
        <v>3397474.2999999998</v>
      </c>
      <c r="O38" s="59"/>
    </row>
    <row r="39" s="56" customFormat="1">
      <c r="A39" s="50"/>
      <c r="B39" s="46"/>
      <c r="C39" s="60" t="s">
        <v>15</v>
      </c>
      <c r="D39" s="50">
        <v>816</v>
      </c>
      <c r="E39" s="50" t="s">
        <v>62</v>
      </c>
      <c r="F39" s="31">
        <v>82646.100000000006</v>
      </c>
      <c r="G39" s="31">
        <v>92083.5</v>
      </c>
      <c r="H39" s="31">
        <v>94947.699999999997</v>
      </c>
      <c r="I39" s="61">
        <v>92317.300000000003</v>
      </c>
      <c r="J39" s="62">
        <v>92317.300000000003</v>
      </c>
      <c r="K39" s="62">
        <v>92317.300000000003</v>
      </c>
      <c r="L39" s="62">
        <v>92317.300000000003</v>
      </c>
      <c r="M39" s="62">
        <v>92317.300000000003</v>
      </c>
      <c r="N39" s="30">
        <f t="shared" si="7"/>
        <v>731263.80000000005</v>
      </c>
      <c r="O39" s="59"/>
    </row>
    <row r="40">
      <c r="A40" s="50"/>
      <c r="B40" s="46"/>
      <c r="C40" s="63"/>
      <c r="D40" s="50">
        <v>816</v>
      </c>
      <c r="E40" s="50" t="s">
        <v>63</v>
      </c>
      <c r="F40" s="31">
        <v>229185.5</v>
      </c>
      <c r="G40" s="31">
        <v>246041</v>
      </c>
      <c r="H40" s="31">
        <v>285529</v>
      </c>
      <c r="I40" s="30">
        <v>277529</v>
      </c>
      <c r="J40" s="30">
        <v>277529</v>
      </c>
      <c r="K40" s="30">
        <v>277529</v>
      </c>
      <c r="L40" s="30">
        <v>277529</v>
      </c>
      <c r="M40" s="30">
        <v>277529</v>
      </c>
      <c r="N40" s="31">
        <f t="shared" si="7"/>
        <v>2148400.5</v>
      </c>
      <c r="O40" s="64"/>
    </row>
    <row r="41">
      <c r="A41" s="50"/>
      <c r="B41" s="46"/>
      <c r="C41" s="63"/>
      <c r="D41" s="50">
        <v>816</v>
      </c>
      <c r="E41" s="50" t="s">
        <v>64</v>
      </c>
      <c r="F41" s="31">
        <v>46428.099999999999</v>
      </c>
      <c r="G41" s="31">
        <v>46951.199999999997</v>
      </c>
      <c r="H41" s="31">
        <v>53569.199999999997</v>
      </c>
      <c r="I41" s="31">
        <v>53569.199999999997</v>
      </c>
      <c r="J41" s="31">
        <v>53569.199999999997</v>
      </c>
      <c r="K41" s="31">
        <v>53569.199999999997</v>
      </c>
      <c r="L41" s="31">
        <v>53569.199999999997</v>
      </c>
      <c r="M41" s="31">
        <v>53569.199999999997</v>
      </c>
      <c r="N41" s="30">
        <f t="shared" si="7"/>
        <v>414794.50000000006</v>
      </c>
      <c r="O41" s="64"/>
    </row>
    <row r="42">
      <c r="A42" s="50"/>
      <c r="B42" s="46"/>
      <c r="C42" s="63"/>
      <c r="D42" s="50">
        <v>816</v>
      </c>
      <c r="E42" s="50" t="s">
        <v>65</v>
      </c>
      <c r="F42" s="31">
        <v>26966.200000000001</v>
      </c>
      <c r="G42" s="31">
        <v>11102.200000000001</v>
      </c>
      <c r="H42" s="31">
        <v>3784.8000000000002</v>
      </c>
      <c r="I42" s="30">
        <v>5300</v>
      </c>
      <c r="J42" s="30">
        <v>5300</v>
      </c>
      <c r="K42" s="30">
        <v>5300</v>
      </c>
      <c r="L42" s="30">
        <v>5300</v>
      </c>
      <c r="M42" s="30">
        <v>5300</v>
      </c>
      <c r="N42" s="31">
        <f t="shared" si="7"/>
        <v>68353.200000000012</v>
      </c>
      <c r="O42" s="64"/>
    </row>
    <row r="43" ht="14.25">
      <c r="A43" s="50"/>
      <c r="B43" s="46"/>
      <c r="C43" s="63"/>
      <c r="D43" s="50">
        <v>816</v>
      </c>
      <c r="E43" s="50" t="s">
        <v>66</v>
      </c>
      <c r="F43" s="31">
        <v>4562.3000000000002</v>
      </c>
      <c r="G43" s="31">
        <v>4300</v>
      </c>
      <c r="H43" s="31">
        <v>4300</v>
      </c>
      <c r="I43" s="31">
        <v>4300</v>
      </c>
      <c r="J43" s="31">
        <v>4300</v>
      </c>
      <c r="K43" s="31">
        <v>4300</v>
      </c>
      <c r="L43" s="31">
        <v>4300</v>
      </c>
      <c r="M43" s="31">
        <v>4300</v>
      </c>
      <c r="N43" s="31">
        <f t="shared" si="7"/>
        <v>34662.300000000003</v>
      </c>
      <c r="O43" s="64"/>
    </row>
    <row r="44">
      <c r="A44" s="18">
        <v>11</v>
      </c>
      <c r="B44" s="46" t="s">
        <v>67</v>
      </c>
      <c r="C44" s="57" t="s">
        <v>13</v>
      </c>
      <c r="D44" s="50">
        <v>816</v>
      </c>
      <c r="E44" s="47" t="s">
        <v>68</v>
      </c>
      <c r="F44" s="48">
        <f>F45+F46+F47+F48+F50+F49</f>
        <v>1341679.6000000001</v>
      </c>
      <c r="G44" s="48">
        <f>G45+G46+G47+G48+G50+G49</f>
        <v>2296294.2999999998</v>
      </c>
      <c r="H44" s="48">
        <f>H45+H46+H47+H48+H50+H49</f>
        <v>2186173.7999999998</v>
      </c>
      <c r="I44" s="48">
        <f t="shared" ref="I44:M44" si="14">I45+I46+I47+I48+I50+I49</f>
        <v>579465.40000000002</v>
      </c>
      <c r="J44" s="48">
        <f t="shared" si="14"/>
        <v>533767.80000000005</v>
      </c>
      <c r="K44" s="48">
        <f t="shared" si="14"/>
        <v>53337.900000000001</v>
      </c>
      <c r="L44" s="48">
        <f t="shared" si="14"/>
        <v>53337.900000000001</v>
      </c>
      <c r="M44" s="48">
        <f t="shared" si="14"/>
        <v>53337.900000000001</v>
      </c>
      <c r="N44" s="48">
        <f t="shared" si="7"/>
        <v>7097394.6000000006</v>
      </c>
      <c r="O44" s="65"/>
    </row>
    <row r="45">
      <c r="A45" s="24"/>
      <c r="B45" s="46"/>
      <c r="C45" s="18" t="s">
        <v>15</v>
      </c>
      <c r="D45" s="50">
        <v>816</v>
      </c>
      <c r="E45" s="50" t="s">
        <v>69</v>
      </c>
      <c r="F45" s="31">
        <v>816975.69999999995</v>
      </c>
      <c r="G45" s="31">
        <v>1191875.7</v>
      </c>
      <c r="H45" s="28">
        <f>150+627131</f>
        <v>627281</v>
      </c>
      <c r="I45" s="28">
        <v>526127.5</v>
      </c>
      <c r="J45" s="28">
        <v>480429.90000000002</v>
      </c>
      <c r="K45" s="28">
        <v>0</v>
      </c>
      <c r="L45" s="28">
        <v>0</v>
      </c>
      <c r="M45" s="28">
        <v>0</v>
      </c>
      <c r="N45" s="28">
        <f t="shared" si="7"/>
        <v>3642689.7999999998</v>
      </c>
      <c r="O45" s="66"/>
    </row>
    <row r="46">
      <c r="A46" s="24"/>
      <c r="B46" s="46"/>
      <c r="C46" s="24"/>
      <c r="D46" s="50">
        <v>816</v>
      </c>
      <c r="E46" s="50" t="s">
        <v>70</v>
      </c>
      <c r="F46" s="31">
        <v>42200</v>
      </c>
      <c r="G46" s="31">
        <v>43400</v>
      </c>
      <c r="H46" s="30">
        <v>100719.39999999999</v>
      </c>
      <c r="I46" s="30">
        <v>44869.400000000001</v>
      </c>
      <c r="J46" s="30">
        <v>44869.400000000001</v>
      </c>
      <c r="K46" s="30">
        <v>44869.400000000001</v>
      </c>
      <c r="L46" s="30">
        <v>44869.400000000001</v>
      </c>
      <c r="M46" s="30">
        <v>44869.400000000001</v>
      </c>
      <c r="N46" s="30">
        <f t="shared" si="7"/>
        <v>410666.40000000008</v>
      </c>
      <c r="O46" s="66"/>
    </row>
    <row r="47" s="1" customFormat="1">
      <c r="A47" s="24"/>
      <c r="B47" s="46"/>
      <c r="C47" s="24"/>
      <c r="D47" s="50">
        <v>816</v>
      </c>
      <c r="E47" s="50" t="s">
        <v>71</v>
      </c>
      <c r="F47" s="31">
        <v>7603.8999999999996</v>
      </c>
      <c r="G47" s="31">
        <v>7915.3999999999996</v>
      </c>
      <c r="H47" s="30">
        <v>8468.5</v>
      </c>
      <c r="I47" s="30">
        <v>8468.5</v>
      </c>
      <c r="J47" s="30">
        <v>8468.5</v>
      </c>
      <c r="K47" s="30">
        <v>8468.5</v>
      </c>
      <c r="L47" s="30">
        <v>8468.5</v>
      </c>
      <c r="M47" s="30">
        <v>8468.5</v>
      </c>
      <c r="N47" s="30">
        <f t="shared" si="7"/>
        <v>66330.300000000003</v>
      </c>
      <c r="O47" s="66"/>
    </row>
    <row r="48">
      <c r="A48" s="24"/>
      <c r="B48" s="46"/>
      <c r="C48" s="24"/>
      <c r="D48" s="50">
        <v>816</v>
      </c>
      <c r="E48" s="50" t="s">
        <v>72</v>
      </c>
      <c r="F48" s="31">
        <v>200000</v>
      </c>
      <c r="G48" s="31">
        <v>846973.30000000005</v>
      </c>
      <c r="H48" s="30">
        <v>600562.09999999998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f t="shared" si="7"/>
        <v>1647535.3999999999</v>
      </c>
      <c r="O48" s="66"/>
    </row>
    <row r="49">
      <c r="A49" s="24"/>
      <c r="B49" s="46"/>
      <c r="C49" s="64" t="s">
        <v>19</v>
      </c>
      <c r="D49" s="67">
        <v>825</v>
      </c>
      <c r="E49" s="67" t="s">
        <v>73</v>
      </c>
      <c r="F49" s="30">
        <v>274900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274900</v>
      </c>
      <c r="O49" s="66"/>
    </row>
    <row r="50">
      <c r="A50" s="24"/>
      <c r="B50" s="46"/>
      <c r="C50" s="68" t="s">
        <v>17</v>
      </c>
      <c r="D50" s="50">
        <v>851</v>
      </c>
      <c r="E50" s="50" t="s">
        <v>74</v>
      </c>
      <c r="F50" s="28">
        <v>0</v>
      </c>
      <c r="G50" s="30">
        <v>206129.89999999999</v>
      </c>
      <c r="H50" s="30">
        <v>849142.80000000005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f t="shared" si="7"/>
        <v>1055272.7</v>
      </c>
      <c r="O50" s="66"/>
    </row>
    <row r="51" s="56" customFormat="1" ht="15" customHeight="1">
      <c r="A51" s="18" t="s">
        <v>75</v>
      </c>
      <c r="B51" s="18" t="s">
        <v>76</v>
      </c>
      <c r="C51" s="32" t="s">
        <v>13</v>
      </c>
      <c r="D51" s="33">
        <v>816</v>
      </c>
      <c r="E51" s="33" t="s">
        <v>77</v>
      </c>
      <c r="F51" s="22">
        <v>57908.900000000001</v>
      </c>
      <c r="G51" s="22">
        <f>G52+G53+G54+G55+G56</f>
        <v>328707.79999999999</v>
      </c>
      <c r="H51" s="22">
        <f>H52+H53</f>
        <v>62377.599999999999</v>
      </c>
      <c r="I51" s="22">
        <f t="shared" ref="I51:M51" si="15">I52+I53</f>
        <v>62377.599999999999</v>
      </c>
      <c r="J51" s="22">
        <f t="shared" si="15"/>
        <v>62377.599999999999</v>
      </c>
      <c r="K51" s="22">
        <f t="shared" si="15"/>
        <v>0</v>
      </c>
      <c r="L51" s="22">
        <f t="shared" si="15"/>
        <v>0</v>
      </c>
      <c r="M51" s="22">
        <f t="shared" si="15"/>
        <v>0</v>
      </c>
      <c r="N51" s="22">
        <f t="shared" si="7"/>
        <v>573749.5</v>
      </c>
      <c r="O51" s="44"/>
    </row>
    <row r="52">
      <c r="A52" s="24"/>
      <c r="B52" s="24"/>
      <c r="C52" s="18" t="s">
        <v>15</v>
      </c>
      <c r="D52" s="39">
        <v>816</v>
      </c>
      <c r="E52" s="39" t="s">
        <v>78</v>
      </c>
      <c r="F52" s="31">
        <v>13667.5</v>
      </c>
      <c r="G52" s="31">
        <v>12983.4</v>
      </c>
      <c r="H52" s="31">
        <v>14007.6</v>
      </c>
      <c r="I52" s="31">
        <v>14007.6</v>
      </c>
      <c r="J52" s="31">
        <v>14007.6</v>
      </c>
      <c r="K52" s="31">
        <v>0</v>
      </c>
      <c r="L52" s="31">
        <v>0</v>
      </c>
      <c r="M52" s="31">
        <v>0</v>
      </c>
      <c r="N52" s="31">
        <f t="shared" si="7"/>
        <v>68673.699999999997</v>
      </c>
      <c r="O52" s="34"/>
    </row>
    <row r="53">
      <c r="A53" s="24"/>
      <c r="B53" s="24"/>
      <c r="C53" s="24"/>
      <c r="D53" s="39">
        <v>816</v>
      </c>
      <c r="E53" s="39" t="s">
        <v>79</v>
      </c>
      <c r="F53" s="31">
        <v>44241.400000000001</v>
      </c>
      <c r="G53" s="31">
        <v>45724.400000000001</v>
      </c>
      <c r="H53" s="31">
        <v>48370</v>
      </c>
      <c r="I53" s="31">
        <v>48370</v>
      </c>
      <c r="J53" s="31">
        <v>48370</v>
      </c>
      <c r="K53" s="31">
        <v>0</v>
      </c>
      <c r="L53" s="31">
        <v>0</v>
      </c>
      <c r="M53" s="31">
        <v>0</v>
      </c>
      <c r="N53" s="31">
        <f t="shared" si="7"/>
        <v>235075.79999999999</v>
      </c>
      <c r="O53" s="34"/>
    </row>
    <row r="54">
      <c r="A54" s="24"/>
      <c r="B54" s="24"/>
      <c r="C54" s="24"/>
      <c r="D54" s="39">
        <v>816</v>
      </c>
      <c r="E54" s="39" t="s">
        <v>80</v>
      </c>
      <c r="F54" s="31">
        <v>0</v>
      </c>
      <c r="G54" s="31">
        <v>85000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f t="shared" si="7"/>
        <v>85000</v>
      </c>
      <c r="O54" s="34"/>
    </row>
    <row r="55">
      <c r="A55" s="24"/>
      <c r="B55" s="24"/>
      <c r="C55" s="24"/>
      <c r="D55" s="39">
        <v>816</v>
      </c>
      <c r="E55" s="39" t="s">
        <v>81</v>
      </c>
      <c r="F55" s="31">
        <v>0</v>
      </c>
      <c r="G55" s="31">
        <v>85000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f t="shared" si="7"/>
        <v>85000</v>
      </c>
      <c r="O55" s="43"/>
    </row>
    <row r="56">
      <c r="A56" s="36"/>
      <c r="B56" s="36"/>
      <c r="C56" s="36"/>
      <c r="D56" s="50">
        <v>816</v>
      </c>
      <c r="E56" s="50" t="s">
        <v>82</v>
      </c>
      <c r="F56" s="31">
        <v>0</v>
      </c>
      <c r="G56" s="31">
        <v>100000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69">
        <f t="shared" si="7"/>
        <v>100000</v>
      </c>
      <c r="O56" s="43"/>
    </row>
    <row r="57" s="56" customFormat="1">
      <c r="A57" s="18" t="s">
        <v>83</v>
      </c>
      <c r="B57" s="19" t="s">
        <v>84</v>
      </c>
      <c r="C57" s="57" t="s">
        <v>13</v>
      </c>
      <c r="D57" s="70">
        <v>816</v>
      </c>
      <c r="E57" s="70" t="s">
        <v>85</v>
      </c>
      <c r="F57" s="53">
        <f t="shared" ref="F57:M57" si="16">F59+F60+F58</f>
        <v>20419.099999999999</v>
      </c>
      <c r="G57" s="53">
        <f t="shared" si="16"/>
        <v>17949.900000000001</v>
      </c>
      <c r="H57" s="53">
        <f t="shared" si="16"/>
        <v>20007</v>
      </c>
      <c r="I57" s="53">
        <f>I59+I60+I58</f>
        <v>21322.200000000001</v>
      </c>
      <c r="J57" s="53">
        <f>J59+J60+J58</f>
        <v>21322.200000000001</v>
      </c>
      <c r="K57" s="53">
        <f>K59+K60+K58</f>
        <v>0</v>
      </c>
      <c r="L57" s="53">
        <f>L59+L60+L58</f>
        <v>0</v>
      </c>
      <c r="M57" s="53">
        <f t="shared" si="16"/>
        <v>0</v>
      </c>
      <c r="N57" s="53">
        <f t="shared" si="7"/>
        <v>101020.39999999999</v>
      </c>
      <c r="O57" s="71"/>
    </row>
    <row r="58" s="56" customFormat="1">
      <c r="A58" s="24"/>
      <c r="B58" s="25"/>
      <c r="C58" s="19" t="s">
        <v>17</v>
      </c>
      <c r="D58" s="39">
        <v>851</v>
      </c>
      <c r="E58" s="39" t="s">
        <v>86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1">
        <f t="shared" si="7"/>
        <v>0</v>
      </c>
      <c r="O58" s="71"/>
    </row>
    <row r="59">
      <c r="A59" s="24"/>
      <c r="B59" s="25"/>
      <c r="C59" s="18" t="s">
        <v>15</v>
      </c>
      <c r="D59" s="39">
        <v>816</v>
      </c>
      <c r="E59" s="39" t="s">
        <v>87</v>
      </c>
      <c r="F59" s="31">
        <v>20419.099999999999</v>
      </c>
      <c r="G59" s="31">
        <v>17949.900000000001</v>
      </c>
      <c r="H59" s="31">
        <v>20007</v>
      </c>
      <c r="I59" s="31">
        <v>21322.200000000001</v>
      </c>
      <c r="J59" s="31">
        <v>21322.200000000001</v>
      </c>
      <c r="K59" s="31">
        <v>0</v>
      </c>
      <c r="L59" s="31">
        <v>0</v>
      </c>
      <c r="M59" s="31">
        <v>0</v>
      </c>
      <c r="N59" s="31">
        <f t="shared" si="7"/>
        <v>101020.39999999999</v>
      </c>
      <c r="O59" s="72"/>
    </row>
    <row r="60">
      <c r="A60" s="24"/>
      <c r="B60" s="25"/>
      <c r="C60" s="36"/>
      <c r="D60" s="39">
        <v>816</v>
      </c>
      <c r="E60" s="39" t="s">
        <v>88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f t="shared" si="7"/>
        <v>0</v>
      </c>
      <c r="O60" s="72"/>
    </row>
    <row r="61" s="73" customFormat="1">
      <c r="A61" s="74" t="s">
        <v>89</v>
      </c>
      <c r="B61" s="46" t="s">
        <v>90</v>
      </c>
      <c r="C61" s="75" t="s">
        <v>13</v>
      </c>
      <c r="D61" s="39">
        <v>842</v>
      </c>
      <c r="E61" s="39" t="s">
        <v>91</v>
      </c>
      <c r="F61" s="22">
        <f>F62+F63+F64+F65</f>
        <v>11190</v>
      </c>
      <c r="G61" s="22">
        <f>G62+G63+G64+G65</f>
        <v>11190</v>
      </c>
      <c r="H61" s="48">
        <f>H62+H63+H64+H65</f>
        <v>11354.299999999999</v>
      </c>
      <c r="I61" s="22">
        <f t="shared" ref="I61:M61" si="17">I62+I63+I64+I65</f>
        <v>11590</v>
      </c>
      <c r="J61" s="22">
        <f t="shared" si="17"/>
        <v>11590</v>
      </c>
      <c r="K61" s="22">
        <f t="shared" si="17"/>
        <v>11590</v>
      </c>
      <c r="L61" s="22">
        <f t="shared" si="17"/>
        <v>11590</v>
      </c>
      <c r="M61" s="22">
        <f t="shared" si="17"/>
        <v>11590</v>
      </c>
      <c r="N61" s="22">
        <f t="shared" si="7"/>
        <v>91684.300000000003</v>
      </c>
      <c r="O61" s="71"/>
    </row>
    <row r="62" s="45" customFormat="1">
      <c r="A62" s="76"/>
      <c r="B62" s="77"/>
      <c r="C62" s="18" t="s">
        <v>16</v>
      </c>
      <c r="D62" s="39">
        <v>842</v>
      </c>
      <c r="E62" s="39" t="s">
        <v>92</v>
      </c>
      <c r="F62" s="31">
        <v>10060</v>
      </c>
      <c r="G62" s="31">
        <v>10000</v>
      </c>
      <c r="H62" s="31">
        <v>10164.299999999999</v>
      </c>
      <c r="I62" s="31">
        <v>10400</v>
      </c>
      <c r="J62" s="31">
        <v>10400</v>
      </c>
      <c r="K62" s="78">
        <v>10400</v>
      </c>
      <c r="L62" s="78">
        <v>10400</v>
      </c>
      <c r="M62" s="78">
        <v>10400</v>
      </c>
      <c r="N62" s="28">
        <f t="shared" si="7"/>
        <v>82224.300000000003</v>
      </c>
      <c r="O62" s="72"/>
    </row>
    <row r="63" s="45" customFormat="1">
      <c r="A63" s="76"/>
      <c r="B63" s="77"/>
      <c r="C63" s="24"/>
      <c r="D63" s="39">
        <v>842</v>
      </c>
      <c r="E63" s="39" t="s">
        <v>93</v>
      </c>
      <c r="F63" s="31">
        <v>30</v>
      </c>
      <c r="G63" s="31">
        <v>30</v>
      </c>
      <c r="H63" s="31">
        <v>36</v>
      </c>
      <c r="I63" s="31">
        <v>30</v>
      </c>
      <c r="J63" s="31">
        <v>30</v>
      </c>
      <c r="K63" s="31">
        <v>30</v>
      </c>
      <c r="L63" s="31">
        <v>30</v>
      </c>
      <c r="M63" s="31">
        <v>30</v>
      </c>
      <c r="N63" s="28">
        <f t="shared" si="7"/>
        <v>246</v>
      </c>
      <c r="O63" s="72"/>
    </row>
    <row r="64" s="45" customFormat="1">
      <c r="A64" s="76"/>
      <c r="B64" s="77"/>
      <c r="C64" s="24"/>
      <c r="D64" s="39">
        <v>842</v>
      </c>
      <c r="E64" s="39" t="s">
        <v>94</v>
      </c>
      <c r="F64" s="31">
        <v>0</v>
      </c>
      <c r="G64" s="31">
        <v>60</v>
      </c>
      <c r="H64" s="31">
        <v>60</v>
      </c>
      <c r="I64" s="31">
        <v>60</v>
      </c>
      <c r="J64" s="31">
        <v>60</v>
      </c>
      <c r="K64" s="31">
        <v>60</v>
      </c>
      <c r="L64" s="31">
        <v>60</v>
      </c>
      <c r="M64" s="31">
        <v>60</v>
      </c>
      <c r="N64" s="28">
        <f t="shared" si="7"/>
        <v>420</v>
      </c>
      <c r="O64" s="72"/>
    </row>
    <row r="65" s="45" customFormat="1">
      <c r="A65" s="79"/>
      <c r="B65" s="77"/>
      <c r="C65" s="36"/>
      <c r="D65" s="39">
        <v>842</v>
      </c>
      <c r="E65" s="39" t="s">
        <v>95</v>
      </c>
      <c r="F65" s="31">
        <v>1100</v>
      </c>
      <c r="G65" s="31">
        <v>1100</v>
      </c>
      <c r="H65" s="31">
        <v>1094</v>
      </c>
      <c r="I65" s="31">
        <v>1100</v>
      </c>
      <c r="J65" s="31">
        <v>1100</v>
      </c>
      <c r="K65" s="31">
        <v>1100</v>
      </c>
      <c r="L65" s="31">
        <v>1100</v>
      </c>
      <c r="M65" s="31">
        <v>1100</v>
      </c>
      <c r="N65" s="28">
        <f t="shared" si="7"/>
        <v>8794</v>
      </c>
      <c r="O65" s="72"/>
    </row>
    <row r="66" ht="15" customHeight="1">
      <c r="A66" s="50" t="s">
        <v>96</v>
      </c>
      <c r="B66" s="46" t="s">
        <v>97</v>
      </c>
      <c r="C66" s="80" t="s">
        <v>13</v>
      </c>
      <c r="D66" s="81">
        <v>827</v>
      </c>
      <c r="E66" s="81" t="s">
        <v>98</v>
      </c>
      <c r="F66" s="48">
        <f>F67+F68</f>
        <v>25000</v>
      </c>
      <c r="G66" s="48">
        <f>G67+G68</f>
        <v>31407.5</v>
      </c>
      <c r="H66" s="22">
        <f>H67+H68+H69</f>
        <v>34521.700000000004</v>
      </c>
      <c r="I66" s="53">
        <f t="shared" ref="I66:J66" si="18">I67+I68+I69</f>
        <v>26941.400000000001</v>
      </c>
      <c r="J66" s="53">
        <f t="shared" si="18"/>
        <v>26941.400000000001</v>
      </c>
      <c r="K66" s="53">
        <v>20609.599999999999</v>
      </c>
      <c r="L66" s="53">
        <f t="shared" ref="L66:M66" si="19">L67+L68</f>
        <v>0</v>
      </c>
      <c r="M66" s="53">
        <f t="shared" si="19"/>
        <v>0</v>
      </c>
      <c r="N66" s="48">
        <f t="shared" si="7"/>
        <v>165421.60000000001</v>
      </c>
      <c r="O66" s="72"/>
    </row>
    <row r="67">
      <c r="A67" s="50"/>
      <c r="B67" s="46"/>
      <c r="C67" s="82" t="s">
        <v>18</v>
      </c>
      <c r="D67" s="50">
        <v>827</v>
      </c>
      <c r="E67" s="50" t="s">
        <v>99</v>
      </c>
      <c r="F67" s="31">
        <v>25000</v>
      </c>
      <c r="G67" s="31">
        <v>20609.599999999999</v>
      </c>
      <c r="H67" s="31">
        <v>26941.400000000001</v>
      </c>
      <c r="I67" s="31">
        <v>26941.400000000001</v>
      </c>
      <c r="J67" s="31">
        <v>26941.400000000001</v>
      </c>
      <c r="K67" s="31">
        <v>20609.599999999999</v>
      </c>
      <c r="L67" s="31">
        <v>0</v>
      </c>
      <c r="M67" s="31">
        <v>0</v>
      </c>
      <c r="N67" s="31">
        <f t="shared" si="7"/>
        <v>147043.39999999999</v>
      </c>
      <c r="O67" s="72"/>
    </row>
    <row r="68" ht="27" customHeight="1">
      <c r="A68" s="50"/>
      <c r="B68" s="46"/>
      <c r="C68" s="82"/>
      <c r="D68" s="50">
        <v>827</v>
      </c>
      <c r="E68" s="50" t="s">
        <v>100</v>
      </c>
      <c r="F68" s="30">
        <v>0</v>
      </c>
      <c r="G68" s="31">
        <v>10797.9</v>
      </c>
      <c r="H68" s="31">
        <v>6515.3999999999996</v>
      </c>
      <c r="I68" s="31">
        <v>0</v>
      </c>
      <c r="J68" s="31">
        <v>0</v>
      </c>
      <c r="K68" s="31">
        <v>0</v>
      </c>
      <c r="L68" s="31">
        <v>0</v>
      </c>
      <c r="M68" s="31">
        <v>0</v>
      </c>
      <c r="N68" s="31">
        <f t="shared" si="7"/>
        <v>17313.299999999999</v>
      </c>
      <c r="O68" s="72"/>
    </row>
    <row r="69" ht="30" customHeight="1">
      <c r="A69" s="50"/>
      <c r="B69" s="46"/>
      <c r="C69" s="82"/>
      <c r="D69" s="50">
        <v>827</v>
      </c>
      <c r="E69" s="50" t="s">
        <v>101</v>
      </c>
      <c r="F69" s="31">
        <v>0</v>
      </c>
      <c r="G69" s="31">
        <v>0</v>
      </c>
      <c r="H69" s="31">
        <v>1064.9000000000001</v>
      </c>
      <c r="I69" s="31">
        <v>0</v>
      </c>
      <c r="J69" s="31">
        <v>0</v>
      </c>
      <c r="K69" s="31">
        <v>0</v>
      </c>
      <c r="L69" s="31">
        <v>0</v>
      </c>
      <c r="M69" s="31">
        <v>0</v>
      </c>
      <c r="N69" s="69">
        <f t="shared" si="7"/>
        <v>1064.9000000000001</v>
      </c>
      <c r="O69" s="72"/>
    </row>
    <row r="70" s="45" customFormat="1" ht="15" customHeight="1">
      <c r="A70" s="50" t="s">
        <v>102</v>
      </c>
      <c r="B70" s="46" t="s">
        <v>103</v>
      </c>
      <c r="C70" s="80" t="s">
        <v>13</v>
      </c>
      <c r="D70" s="47">
        <v>816</v>
      </c>
      <c r="E70" s="47" t="s">
        <v>104</v>
      </c>
      <c r="F70" s="48">
        <v>0</v>
      </c>
      <c r="G70" s="48">
        <v>0</v>
      </c>
      <c r="H70" s="48">
        <f>H71+H72+H73+H74</f>
        <v>27500</v>
      </c>
      <c r="I70" s="48">
        <f>I71+I72+I73+I74</f>
        <v>6000</v>
      </c>
      <c r="J70" s="48">
        <f>J71+J72+J73+J74</f>
        <v>6000</v>
      </c>
      <c r="K70" s="48">
        <f t="shared" ref="K70:M70" si="20">K71+K72+K73+K74</f>
        <v>0</v>
      </c>
      <c r="L70" s="48">
        <f t="shared" si="20"/>
        <v>0</v>
      </c>
      <c r="M70" s="48">
        <f t="shared" si="20"/>
        <v>0</v>
      </c>
      <c r="N70" s="48">
        <f t="shared" si="7"/>
        <v>39500</v>
      </c>
      <c r="O70" s="72"/>
    </row>
    <row r="71" s="45" customFormat="1" ht="14.25">
      <c r="A71" s="50"/>
      <c r="B71" s="46"/>
      <c r="C71" s="50" t="s">
        <v>15</v>
      </c>
      <c r="D71" s="50">
        <v>816</v>
      </c>
      <c r="E71" s="50" t="s">
        <v>105</v>
      </c>
      <c r="F71" s="31">
        <v>0</v>
      </c>
      <c r="G71" s="31">
        <v>0</v>
      </c>
      <c r="H71" s="31">
        <v>10000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69">
        <f t="shared" si="7"/>
        <v>10000</v>
      </c>
      <c r="O71" s="72"/>
    </row>
    <row r="72" s="45" customFormat="1">
      <c r="A72" s="50"/>
      <c r="B72" s="46"/>
      <c r="C72" s="50"/>
      <c r="D72" s="50">
        <v>816</v>
      </c>
      <c r="E72" s="50" t="s">
        <v>106</v>
      </c>
      <c r="F72" s="31">
        <v>0</v>
      </c>
      <c r="G72" s="31">
        <v>0</v>
      </c>
      <c r="H72" s="31">
        <v>6500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  <c r="N72" s="69">
        <f t="shared" si="7"/>
        <v>6500</v>
      </c>
      <c r="O72" s="72"/>
    </row>
    <row r="73" s="45" customFormat="1">
      <c r="A73" s="50"/>
      <c r="B73" s="46"/>
      <c r="C73" s="50"/>
      <c r="D73" s="50">
        <v>816</v>
      </c>
      <c r="E73" s="50" t="s">
        <v>107</v>
      </c>
      <c r="F73" s="48">
        <v>0</v>
      </c>
      <c r="G73" s="48">
        <v>0</v>
      </c>
      <c r="H73" s="31">
        <v>5000</v>
      </c>
      <c r="I73" s="31">
        <v>0</v>
      </c>
      <c r="J73" s="31">
        <v>0</v>
      </c>
      <c r="K73" s="31">
        <v>0</v>
      </c>
      <c r="L73" s="31">
        <v>0</v>
      </c>
      <c r="M73" s="31">
        <v>0</v>
      </c>
      <c r="N73" s="31">
        <f t="shared" si="7"/>
        <v>5000</v>
      </c>
      <c r="O73" s="72"/>
    </row>
    <row r="74" s="45" customFormat="1">
      <c r="A74" s="50"/>
      <c r="B74" s="46"/>
      <c r="C74" s="50"/>
      <c r="D74" s="50">
        <v>816</v>
      </c>
      <c r="E74" s="50" t="s">
        <v>108</v>
      </c>
      <c r="F74" s="31">
        <v>0</v>
      </c>
      <c r="G74" s="31">
        <v>0</v>
      </c>
      <c r="H74" s="31">
        <v>6000</v>
      </c>
      <c r="I74" s="31">
        <v>6000</v>
      </c>
      <c r="J74" s="31">
        <v>6000</v>
      </c>
      <c r="K74" s="31">
        <v>0</v>
      </c>
      <c r="L74" s="31">
        <v>0</v>
      </c>
      <c r="M74" s="31">
        <v>0</v>
      </c>
      <c r="N74" s="69">
        <f t="shared" si="7"/>
        <v>18000</v>
      </c>
      <c r="O74" s="72"/>
    </row>
    <row r="75" s="0" customFormat="1" ht="14.25">
      <c r="H75" s="2"/>
    </row>
    <row r="76" s="0" customFormat="1" ht="14.25">
      <c r="H76" s="2"/>
    </row>
    <row r="77" s="0" customFormat="1" ht="14.25">
      <c r="H77" s="2"/>
    </row>
    <row r="78" s="0" customFormat="1" ht="14.25">
      <c r="H78" s="2"/>
    </row>
    <row r="79" s="0" customFormat="1" ht="14.25">
      <c r="H79" s="2"/>
    </row>
    <row r="80" s="0" customFormat="1" ht="14.25">
      <c r="H80" s="2"/>
    </row>
    <row r="81" s="0" customFormat="1" ht="14.25">
      <c r="H81" s="2"/>
    </row>
    <row r="82" s="0" customFormat="1" ht="14.25">
      <c r="H82" s="2"/>
    </row>
    <row r="83" s="0" customFormat="1" ht="14.25">
      <c r="H83" s="2"/>
    </row>
    <row r="84" s="0" customFormat="1" ht="14.25">
      <c r="H84" s="2"/>
    </row>
    <row r="85" s="0" customFormat="1" ht="14.25">
      <c r="H85" s="2"/>
    </row>
    <row r="86" s="0" customFormat="1" ht="14.25">
      <c r="H86" s="2"/>
    </row>
    <row r="87" s="0" customFormat="1" ht="14.25">
      <c r="H87" s="2"/>
    </row>
    <row r="88" s="0" customFormat="1" ht="14.25">
      <c r="H88" s="2"/>
    </row>
    <row r="89" s="0" customFormat="1" ht="14.25">
      <c r="H89" s="2"/>
    </row>
    <row r="90" s="0" customFormat="1" ht="14.25">
      <c r="H90" s="2"/>
    </row>
    <row r="91" s="0" customFormat="1" ht="14.25">
      <c r="H91" s="2"/>
    </row>
    <row r="92" s="0" customFormat="1" ht="14.25">
      <c r="H92" s="2"/>
    </row>
    <row r="93" s="0" customFormat="1" ht="14.25">
      <c r="H93" s="2"/>
    </row>
    <row r="94" s="0" customFormat="1" ht="14.25">
      <c r="H94" s="2"/>
    </row>
    <row r="95" s="0" customFormat="1" ht="14.25">
      <c r="H95" s="2"/>
    </row>
    <row r="96" s="0" customFormat="1" ht="14.25">
      <c r="H96" s="2"/>
    </row>
    <row r="97" s="0" customFormat="1" ht="14.25">
      <c r="H97" s="2"/>
    </row>
    <row r="98" s="0" customFormat="1" ht="14.25">
      <c r="H98" s="2"/>
    </row>
    <row r="99" s="0" customFormat="1" ht="14.25">
      <c r="H99" s="2"/>
    </row>
    <row r="100" s="0" customFormat="1" ht="14.25">
      <c r="H100" s="2"/>
    </row>
    <row r="101" s="0" customFormat="1" ht="14.25">
      <c r="H101" s="2"/>
    </row>
    <row r="102" s="0" customFormat="1" ht="14.25">
      <c r="H102" s="2"/>
    </row>
    <row r="103" s="0" customFormat="1" ht="14.25">
      <c r="H103" s="2"/>
    </row>
    <row r="104" s="0" customFormat="1" ht="14.25">
      <c r="H104" s="2"/>
    </row>
    <row r="105" s="0" customFormat="1" ht="14.25">
      <c r="H105" s="2"/>
    </row>
    <row r="106" s="0" customFormat="1" ht="14.25">
      <c r="H106" s="2"/>
    </row>
    <row r="107" s="0" customFormat="1" ht="14.25">
      <c r="H107" s="2"/>
    </row>
    <row r="108" s="0" customFormat="1" ht="14.25">
      <c r="H108" s="2"/>
    </row>
    <row r="109" s="0" customFormat="1" ht="14.25">
      <c r="H109" s="2"/>
    </row>
    <row r="110" s="0" customFormat="1" ht="14.25">
      <c r="H110" s="2"/>
    </row>
    <row r="111" s="0" customFormat="1" ht="14.25">
      <c r="H111" s="2"/>
    </row>
    <row r="112" s="0" customFormat="1" ht="14.25">
      <c r="H112" s="2"/>
    </row>
    <row r="113" s="0" customFormat="1" ht="14.25">
      <c r="H113" s="2"/>
    </row>
    <row r="114" s="0" customFormat="1" ht="14.25">
      <c r="H114" s="2"/>
    </row>
    <row r="115" s="0" customFormat="1" ht="14.25">
      <c r="H115" s="2"/>
    </row>
    <row r="116" s="0" customFormat="1" ht="14.25">
      <c r="H116" s="2"/>
    </row>
    <row r="117" s="0" customFormat="1" ht="14.25">
      <c r="H117" s="2"/>
    </row>
    <row r="118" s="0" customFormat="1" ht="14.25">
      <c r="H118" s="2"/>
    </row>
    <row r="119" s="0" customFormat="1" ht="14.25">
      <c r="H119" s="2"/>
    </row>
    <row r="120" s="0" customFormat="1" ht="14.25">
      <c r="H120" s="2"/>
    </row>
    <row r="121" s="0" customFormat="1" ht="14.25">
      <c r="H121" s="2"/>
    </row>
    <row r="122" s="0" customFormat="1" ht="14.25">
      <c r="H122" s="2"/>
    </row>
    <row r="123" s="0" customFormat="1" ht="14.25">
      <c r="H123" s="2"/>
    </row>
    <row r="124" s="0" customFormat="1" ht="14.25">
      <c r="H124" s="2"/>
    </row>
    <row r="125" s="0" customFormat="1" ht="14.25">
      <c r="H125" s="2"/>
    </row>
    <row r="126" s="0" customFormat="1" ht="14.25">
      <c r="H126" s="2"/>
    </row>
    <row r="127" s="0" customFormat="1" ht="14.25">
      <c r="H127" s="2"/>
    </row>
    <row r="128" s="0" customFormat="1" ht="14.25">
      <c r="H128" s="2"/>
    </row>
    <row r="129" s="0" customFormat="1" ht="14.25">
      <c r="H129" s="2"/>
    </row>
    <row r="130" s="0" customFormat="1" ht="14.25">
      <c r="H130" s="2"/>
    </row>
    <row r="131" s="0" customFormat="1" ht="14.25">
      <c r="H131" s="2"/>
    </row>
    <row r="132" s="0" customFormat="1" ht="14.25">
      <c r="H132" s="2"/>
    </row>
    <row r="133" s="0" customFormat="1" ht="14.25">
      <c r="H133" s="2"/>
    </row>
    <row r="134" s="0" customFormat="1" ht="14.25">
      <c r="H134" s="2"/>
    </row>
    <row r="135" s="0" customFormat="1" ht="14.25">
      <c r="H135" s="2"/>
    </row>
    <row r="136" s="0" customFormat="1" ht="14.25">
      <c r="H136" s="2"/>
    </row>
    <row r="137" s="0" customFormat="1" ht="14.25">
      <c r="H137" s="2"/>
    </row>
    <row r="138" s="0" customFormat="1" ht="14.25">
      <c r="H138" s="2"/>
    </row>
    <row r="139" s="0" customFormat="1" ht="14.25">
      <c r="H139" s="2"/>
    </row>
    <row r="140" s="0" customFormat="1" ht="14.25">
      <c r="H140" s="2"/>
    </row>
    <row r="141" s="0" customFormat="1" ht="14.25">
      <c r="H141" s="2"/>
    </row>
    <row r="142" s="0" customFormat="1" ht="14.25">
      <c r="H142" s="2"/>
    </row>
    <row r="143" s="0" customFormat="1" ht="14.25">
      <c r="H143" s="2"/>
    </row>
    <row r="144" s="0" customFormat="1" ht="14.25">
      <c r="H144" s="2"/>
    </row>
    <row r="145" s="0" customFormat="1" ht="14.25">
      <c r="H145" s="2"/>
    </row>
    <row r="146" s="0" customFormat="1" ht="14.25">
      <c r="H146" s="2"/>
    </row>
    <row r="147" s="0" customFormat="1" ht="14.25">
      <c r="H147" s="2"/>
    </row>
    <row r="148" s="0" customFormat="1" ht="14.25">
      <c r="H148" s="2"/>
    </row>
    <row r="149" s="0" customFormat="1" ht="14.25">
      <c r="H149" s="2"/>
    </row>
    <row r="150" s="0" customFormat="1" ht="14.25">
      <c r="H150" s="2"/>
    </row>
    <row r="151" s="0" customFormat="1" ht="14.25">
      <c r="H151" s="2"/>
    </row>
    <row r="152" s="0" customFormat="1" ht="14.25">
      <c r="H152" s="2"/>
    </row>
    <row r="153" s="0" customFormat="1" ht="14.25">
      <c r="H153" s="2"/>
    </row>
    <row r="154" s="0" customFormat="1" ht="14.25">
      <c r="H154" s="2"/>
    </row>
    <row r="155" s="0" customFormat="1" ht="14.25">
      <c r="H155" s="2"/>
    </row>
    <row r="156" s="0" customFormat="1" ht="14.25">
      <c r="H156" s="2"/>
    </row>
    <row r="157" s="0" customFormat="1" ht="14.25">
      <c r="H157" s="2"/>
    </row>
    <row r="158" s="0" customFormat="1" ht="14.25">
      <c r="H158" s="2"/>
    </row>
    <row r="159" s="0" customFormat="1" ht="14.25">
      <c r="H159" s="2"/>
    </row>
    <row r="160" s="0" customFormat="1" ht="14.25">
      <c r="H160" s="2"/>
    </row>
    <row r="161" s="0" customFormat="1" ht="14.25">
      <c r="H161" s="2"/>
    </row>
    <row r="162" s="0" customFormat="1" ht="14.25">
      <c r="H162" s="2"/>
    </row>
    <row r="163" s="0" customFormat="1" ht="14.25">
      <c r="H163" s="2"/>
    </row>
    <row r="164" s="0" customFormat="1" ht="14.25">
      <c r="H164" s="2"/>
    </row>
    <row r="165" s="0" customFormat="1" ht="14.25">
      <c r="H165" s="2"/>
    </row>
    <row r="166" s="0" customFormat="1" ht="14.25">
      <c r="H166" s="2"/>
    </row>
    <row r="167" s="0" customFormat="1" ht="14.25">
      <c r="H167" s="2"/>
    </row>
    <row r="168" s="0" customFormat="1" ht="14.25">
      <c r="H168" s="2"/>
    </row>
    <row r="169" s="0" customFormat="1" ht="14.25">
      <c r="H169" s="2"/>
    </row>
    <row r="170" s="0" customFormat="1" ht="14.25">
      <c r="H170" s="2"/>
    </row>
    <row r="171" s="0" customFormat="1" ht="14.25">
      <c r="H171" s="2"/>
    </row>
    <row r="172" s="0" customFormat="1" ht="14.25">
      <c r="H172" s="2"/>
    </row>
    <row r="173" s="0" customFormat="1" ht="14.25">
      <c r="H173" s="2"/>
    </row>
    <row r="174" s="0" customFormat="1" ht="14.25">
      <c r="H174" s="2"/>
    </row>
    <row r="175" s="0" customFormat="1" ht="14.25">
      <c r="H175" s="2"/>
    </row>
    <row r="176" s="0" customFormat="1" ht="14.25">
      <c r="H176" s="2"/>
    </row>
    <row r="177" s="0" customFormat="1" ht="14.25">
      <c r="H177" s="2"/>
    </row>
    <row r="178" s="0" customFormat="1" ht="14.25">
      <c r="H178" s="2"/>
    </row>
    <row r="179" s="0" customFormat="1" ht="14.25">
      <c r="H179" s="2"/>
    </row>
    <row r="180" s="0" customFormat="1" ht="14.25">
      <c r="H180" s="2"/>
    </row>
    <row r="181" s="0" customFormat="1" ht="14.25">
      <c r="H181" s="2"/>
    </row>
    <row r="182" s="0" customFormat="1" ht="14.25">
      <c r="H182" s="2"/>
    </row>
    <row r="183" s="0" customFormat="1" ht="14.25">
      <c r="H183" s="2"/>
    </row>
    <row r="184" s="0" customFormat="1" ht="14.25">
      <c r="H184" s="2"/>
    </row>
    <row r="185" s="0" customFormat="1" ht="14.25">
      <c r="H185" s="2"/>
    </row>
    <row r="186" s="0" customFormat="1" ht="14.25">
      <c r="H186" s="2"/>
    </row>
    <row r="187" s="0" customFormat="1" ht="14.25">
      <c r="H187" s="2"/>
    </row>
    <row r="188" s="0" customFormat="1" ht="14.25">
      <c r="H188" s="2"/>
    </row>
    <row r="189" s="0" customFormat="1" ht="14.25">
      <c r="H189" s="2"/>
    </row>
    <row r="190" s="0" customFormat="1" ht="14.25">
      <c r="H190" s="2"/>
    </row>
    <row r="191" s="0" customFormat="1" ht="14.25">
      <c r="H191" s="2"/>
    </row>
    <row r="192" s="0" customFormat="1" ht="14.25">
      <c r="H192" s="2"/>
    </row>
    <row r="193" s="0" customFormat="1" ht="14.25">
      <c r="H193" s="2"/>
    </row>
    <row r="194" s="0" customFormat="1" ht="14.25">
      <c r="H194" s="2"/>
    </row>
    <row r="195" s="0" customFormat="1" ht="14.25">
      <c r="H195" s="2"/>
    </row>
  </sheetData>
  <autoFilter ref="A7:S68"/>
  <mergeCells count="51">
    <mergeCell ref="M1:O1"/>
    <mergeCell ref="A2:N3"/>
    <mergeCell ref="A5:A6"/>
    <mergeCell ref="B5:B6"/>
    <mergeCell ref="C5:C6"/>
    <mergeCell ref="D5:E5"/>
    <mergeCell ref="F5:N5"/>
    <mergeCell ref="O5:O6"/>
    <mergeCell ref="A8:A14"/>
    <mergeCell ref="B8:B14"/>
    <mergeCell ref="A15:A16"/>
    <mergeCell ref="B15:B16"/>
    <mergeCell ref="A17:A19"/>
    <mergeCell ref="B17:B19"/>
    <mergeCell ref="C18:C19"/>
    <mergeCell ref="A20:A22"/>
    <mergeCell ref="B20:B22"/>
    <mergeCell ref="C21:C22"/>
    <mergeCell ref="A23:A26"/>
    <mergeCell ref="B23:B26"/>
    <mergeCell ref="C24:C25"/>
    <mergeCell ref="A27:A29"/>
    <mergeCell ref="B27:B29"/>
    <mergeCell ref="A30:A33"/>
    <mergeCell ref="B30:B33"/>
    <mergeCell ref="C31:C32"/>
    <mergeCell ref="A34:A35"/>
    <mergeCell ref="B34:B35"/>
    <mergeCell ref="A36:A37"/>
    <mergeCell ref="B36:B37"/>
    <mergeCell ref="A38:A43"/>
    <mergeCell ref="B38:B43"/>
    <mergeCell ref="C39:C43"/>
    <mergeCell ref="A44:A50"/>
    <mergeCell ref="B44:B50"/>
    <mergeCell ref="C45:C48"/>
    <mergeCell ref="A51:A56"/>
    <mergeCell ref="B51:B56"/>
    <mergeCell ref="C52:C56"/>
    <mergeCell ref="A57:A60"/>
    <mergeCell ref="B57:B60"/>
    <mergeCell ref="C59:C60"/>
    <mergeCell ref="A61:A65"/>
    <mergeCell ref="B61:B65"/>
    <mergeCell ref="C62:C65"/>
    <mergeCell ref="A66:A69"/>
    <mergeCell ref="B66:B69"/>
    <mergeCell ref="C67:C69"/>
    <mergeCell ref="A70:A74"/>
    <mergeCell ref="B70:B74"/>
    <mergeCell ref="C71:C74"/>
  </mergeCells>
  <printOptions headings="0" gridLines="0"/>
  <pageMargins left="0.69999999999999996" right="0.69999999999999996" top="0.75" bottom="0.75" header="0.29999999999999999" footer="0.29999999999999999"/>
  <pageSetup paperSize="9" scale="65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37" zoomScale="100" workbookViewId="0">
      <selection activeCell="L8" activeCellId="0" sqref="L8"/>
    </sheetView>
  </sheetViews>
  <sheetFormatPr defaultRowHeight="14.25"/>
  <cols>
    <col customWidth="1" min="1" max="1" style="84" width="5.42578125"/>
    <col customWidth="1" min="2" max="2" style="84" width="20.7109375"/>
    <col customWidth="1" min="3" max="3" style="84" width="18"/>
    <col customWidth="1" min="4" max="4" style="85" width="11.7109375"/>
    <col customWidth="1" min="5" max="5" style="84" width="11.7109375"/>
    <col customWidth="1" min="6" max="6" style="2" width="12.140625"/>
    <col customWidth="1" min="7" max="7" style="84" width="10.85546875"/>
    <col customWidth="1" min="8" max="8" style="84" width="11"/>
    <col customWidth="1" min="9" max="9" style="84" width="10.42578125"/>
    <col customWidth="1" min="10" max="10" style="84" width="10.28515625"/>
    <col customWidth="1" min="11" max="11" style="84" width="10"/>
    <col customWidth="1" min="12" max="12" style="84" width="12.5703125"/>
    <col customWidth="1" min="13" max="13" style="84" width="13.28515625"/>
    <col bestFit="1" customWidth="1" min="14" max="14" style="83" width="10.42578125"/>
    <col bestFit="1" customWidth="1" min="15" max="15" style="83" width="11.28515625"/>
    <col min="16" max="16384" style="83" width="9.140625"/>
  </cols>
  <sheetData>
    <row r="1" ht="102" customHeight="1">
      <c r="B1" s="84"/>
      <c r="C1" s="84"/>
      <c r="D1" s="84"/>
      <c r="E1" s="84"/>
      <c r="F1" s="2"/>
      <c r="G1" s="84"/>
      <c r="H1" s="84"/>
      <c r="I1" s="84"/>
      <c r="J1" s="84"/>
      <c r="K1" s="86" t="s">
        <v>109</v>
      </c>
      <c r="L1" s="87"/>
      <c r="M1" s="87"/>
    </row>
    <row r="2" ht="18" customHeight="1">
      <c r="A2" s="88" t="s">
        <v>110</v>
      </c>
      <c r="B2" s="88"/>
      <c r="C2" s="88"/>
      <c r="D2" s="88"/>
      <c r="E2" s="88"/>
      <c r="F2" s="89"/>
      <c r="G2" s="88"/>
      <c r="H2" s="88"/>
      <c r="I2" s="88"/>
      <c r="J2" s="88"/>
      <c r="K2" s="88"/>
      <c r="L2" s="88"/>
    </row>
    <row r="3" ht="67.150000000000006" customHeight="1">
      <c r="A3" s="88"/>
      <c r="B3" s="88"/>
      <c r="C3" s="88"/>
      <c r="D3" s="88"/>
      <c r="E3" s="88"/>
      <c r="F3" s="89"/>
      <c r="G3" s="88"/>
      <c r="H3" s="88"/>
      <c r="I3" s="88"/>
      <c r="J3" s="88"/>
      <c r="K3" s="88"/>
      <c r="L3" s="88"/>
    </row>
    <row r="4">
      <c r="A4" s="90"/>
      <c r="D4" s="84"/>
    </row>
    <row r="5" ht="91.150000000000006" customHeight="1">
      <c r="A5" s="10" t="s">
        <v>2</v>
      </c>
      <c r="B5" s="11" t="s">
        <v>3</v>
      </c>
      <c r="C5" s="11" t="s">
        <v>111</v>
      </c>
      <c r="D5" s="11" t="s">
        <v>6</v>
      </c>
      <c r="E5" s="11"/>
      <c r="F5" s="11"/>
      <c r="G5" s="11"/>
      <c r="H5" s="11"/>
      <c r="I5" s="11"/>
      <c r="J5" s="11"/>
      <c r="K5" s="11"/>
      <c r="L5" s="11"/>
      <c r="M5" s="11" t="s">
        <v>7</v>
      </c>
    </row>
    <row r="6">
      <c r="A6" s="10"/>
      <c r="B6" s="11"/>
      <c r="C6" s="11"/>
      <c r="D6" s="11">
        <v>2023</v>
      </c>
      <c r="E6" s="11">
        <v>2024</v>
      </c>
      <c r="F6" s="11">
        <v>2025</v>
      </c>
      <c r="G6" s="11">
        <v>2026</v>
      </c>
      <c r="H6" s="11">
        <v>2027</v>
      </c>
      <c r="I6" s="11">
        <v>2028</v>
      </c>
      <c r="J6" s="11">
        <v>2029</v>
      </c>
      <c r="K6" s="11">
        <v>2030</v>
      </c>
      <c r="L6" s="11" t="s">
        <v>10</v>
      </c>
      <c r="M6" s="11"/>
    </row>
    <row r="7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1">
        <v>10</v>
      </c>
      <c r="K7" s="11">
        <v>11</v>
      </c>
      <c r="L7" s="11">
        <v>12</v>
      </c>
      <c r="M7" s="91">
        <v>13</v>
      </c>
    </row>
    <row r="8" ht="15" customHeight="1">
      <c r="A8" s="50" t="s">
        <v>11</v>
      </c>
      <c r="B8" s="92" t="s">
        <v>12</v>
      </c>
      <c r="C8" s="93" t="s">
        <v>13</v>
      </c>
      <c r="D8" s="94">
        <f>D9+D10+D11+D12</f>
        <v>2087007.5000000002</v>
      </c>
      <c r="E8" s="94">
        <f>SUM(E9:E10)</f>
        <v>3871154.6999999993</v>
      </c>
      <c r="F8" s="94">
        <f>F9+F10+F11+F12</f>
        <v>2866935.6000000001</v>
      </c>
      <c r="G8" s="94">
        <f>G9+G10+G11+G12</f>
        <v>1224456.4999999998</v>
      </c>
      <c r="H8" s="94">
        <f t="shared" ref="H8:K8" si="21">H9+H10+H11+H12</f>
        <v>1179519</v>
      </c>
      <c r="I8" s="94">
        <f t="shared" si="21"/>
        <v>518553</v>
      </c>
      <c r="J8" s="94">
        <f t="shared" si="21"/>
        <v>497943.40000000002</v>
      </c>
      <c r="K8" s="94">
        <f t="shared" si="21"/>
        <v>497943.40000000002</v>
      </c>
      <c r="L8" s="94">
        <f t="shared" ref="L8:L71" si="22">SUM(D8:K8)</f>
        <v>12743513.1</v>
      </c>
      <c r="M8" s="43"/>
    </row>
    <row r="9" ht="24">
      <c r="A9" s="50"/>
      <c r="B9" s="92"/>
      <c r="C9" s="95" t="s">
        <v>112</v>
      </c>
      <c r="D9" s="96">
        <f t="shared" ref="D9:K12" si="23">D44+D24+D19+D14+D29+D54+D34+D59+D64+D69+D74+D79</f>
        <v>231953.79999999999</v>
      </c>
      <c r="E9" s="96">
        <f>E44+E24+E19+E14+E29+E54+E34+E59+E64+E69+E74+E79</f>
        <v>662788.40000000002</v>
      </c>
      <c r="F9" s="96">
        <f t="shared" ref="F9:F10" si="24">F44+F24+F19+F14+F29+F54+F34+F59+F64+F69+F74+F79+F39+F49+F84</f>
        <v>80384.300000000003</v>
      </c>
      <c r="G9" s="96">
        <f t="shared" ref="G9:K10" si="25">G44+G24+G19+G14+G29+G54+G34+G59+G64+G69+G74+G79+G39+G49+G84</f>
        <v>81232</v>
      </c>
      <c r="H9" s="96">
        <f t="shared" si="25"/>
        <v>81969.300000000003</v>
      </c>
      <c r="I9" s="96">
        <f t="shared" ref="I9:I10" si="26">I44+I24+I19+I14+I29+I54+I34+I59+I64+I69+I74+I79+I39+I49+I84</f>
        <v>0</v>
      </c>
      <c r="J9" s="96">
        <f t="shared" si="25"/>
        <v>0</v>
      </c>
      <c r="K9" s="96">
        <f t="shared" si="25"/>
        <v>0</v>
      </c>
      <c r="L9" s="96">
        <f t="shared" si="22"/>
        <v>1138327.8</v>
      </c>
      <c r="M9" s="43"/>
      <c r="O9" s="97"/>
    </row>
    <row r="10">
      <c r="A10" s="50"/>
      <c r="B10" s="92"/>
      <c r="C10" s="95" t="s">
        <v>113</v>
      </c>
      <c r="D10" s="96">
        <f t="shared" si="23"/>
        <v>1855053.7000000002</v>
      </c>
      <c r="E10" s="96">
        <f t="shared" si="23"/>
        <v>3208366.2999999993</v>
      </c>
      <c r="F10" s="96">
        <f t="shared" si="24"/>
        <v>2786551.3000000003</v>
      </c>
      <c r="G10" s="96">
        <f t="shared" si="25"/>
        <v>1143224.4999999998</v>
      </c>
      <c r="H10" s="96">
        <f t="shared" si="25"/>
        <v>1097549.7</v>
      </c>
      <c r="I10" s="96">
        <f t="shared" si="26"/>
        <v>518553</v>
      </c>
      <c r="J10" s="96">
        <f t="shared" si="25"/>
        <v>497943.40000000002</v>
      </c>
      <c r="K10" s="96">
        <f t="shared" si="25"/>
        <v>497943.40000000002</v>
      </c>
      <c r="L10" s="96">
        <f t="shared" si="22"/>
        <v>11605185.300000001</v>
      </c>
      <c r="M10" s="43"/>
    </row>
    <row r="11" ht="36">
      <c r="A11" s="50"/>
      <c r="B11" s="92"/>
      <c r="C11" s="95" t="s">
        <v>114</v>
      </c>
      <c r="D11" s="96">
        <f t="shared" si="23"/>
        <v>0</v>
      </c>
      <c r="E11" s="96">
        <f t="shared" si="23"/>
        <v>0</v>
      </c>
      <c r="F11" s="96">
        <f t="shared" si="23"/>
        <v>0</v>
      </c>
      <c r="G11" s="96">
        <f t="shared" si="23"/>
        <v>0</v>
      </c>
      <c r="H11" s="96">
        <f t="shared" si="23"/>
        <v>0</v>
      </c>
      <c r="I11" s="96">
        <f t="shared" si="23"/>
        <v>0</v>
      </c>
      <c r="J11" s="96">
        <f t="shared" si="23"/>
        <v>0</v>
      </c>
      <c r="K11" s="96">
        <f t="shared" si="23"/>
        <v>0</v>
      </c>
      <c r="L11" s="96">
        <f t="shared" si="22"/>
        <v>0</v>
      </c>
      <c r="M11" s="55"/>
    </row>
    <row r="12" ht="24">
      <c r="A12" s="50"/>
      <c r="B12" s="92"/>
      <c r="C12" s="95" t="s">
        <v>115</v>
      </c>
      <c r="D12" s="96">
        <f t="shared" si="23"/>
        <v>0</v>
      </c>
      <c r="E12" s="96">
        <f t="shared" si="23"/>
        <v>0</v>
      </c>
      <c r="F12" s="96">
        <f t="shared" si="23"/>
        <v>0</v>
      </c>
      <c r="G12" s="96">
        <f t="shared" si="23"/>
        <v>0</v>
      </c>
      <c r="H12" s="96">
        <f t="shared" si="23"/>
        <v>0</v>
      </c>
      <c r="I12" s="96">
        <f t="shared" si="23"/>
        <v>0</v>
      </c>
      <c r="J12" s="96">
        <f t="shared" si="23"/>
        <v>0</v>
      </c>
      <c r="K12" s="96">
        <f t="shared" si="23"/>
        <v>0</v>
      </c>
      <c r="L12" s="96">
        <f t="shared" si="22"/>
        <v>0</v>
      </c>
      <c r="M12" s="43"/>
    </row>
    <row r="13" s="98" customFormat="1" ht="15" customHeight="1">
      <c r="A13" s="50" t="s">
        <v>35</v>
      </c>
      <c r="B13" s="92" t="s">
        <v>22</v>
      </c>
      <c r="C13" s="99" t="s">
        <v>13</v>
      </c>
      <c r="D13" s="94">
        <f>D14+D15+D16+D17</f>
        <v>10261.299999999999</v>
      </c>
      <c r="E13" s="94">
        <f t="shared" ref="E13:K13" si="27">E14+E15+E16+E17</f>
        <v>10261.299999999999</v>
      </c>
      <c r="F13" s="94">
        <f t="shared" si="27"/>
        <v>0</v>
      </c>
      <c r="G13" s="94">
        <f t="shared" ref="G13:G33" si="28">G14+G15+G16+G17</f>
        <v>0</v>
      </c>
      <c r="H13" s="94">
        <f t="shared" si="27"/>
        <v>0</v>
      </c>
      <c r="I13" s="94">
        <f t="shared" si="27"/>
        <v>0</v>
      </c>
      <c r="J13" s="94">
        <f t="shared" si="27"/>
        <v>0</v>
      </c>
      <c r="K13" s="94">
        <f t="shared" si="27"/>
        <v>0</v>
      </c>
      <c r="L13" s="94">
        <f t="shared" ref="L13:L42" si="29">SUM(D13:K13)</f>
        <v>20522.599999999999</v>
      </c>
      <c r="M13" s="72"/>
    </row>
    <row r="14" s="98" customFormat="1" ht="24">
      <c r="A14" s="50"/>
      <c r="B14" s="92"/>
      <c r="C14" s="92" t="s">
        <v>112</v>
      </c>
      <c r="D14" s="96">
        <v>9850.7999999999993</v>
      </c>
      <c r="E14" s="96">
        <v>9850.7999999999993</v>
      </c>
      <c r="F14" s="96">
        <v>0</v>
      </c>
      <c r="G14" s="96">
        <v>0</v>
      </c>
      <c r="H14" s="96">
        <v>0</v>
      </c>
      <c r="I14" s="96">
        <v>0</v>
      </c>
      <c r="J14" s="96">
        <v>0</v>
      </c>
      <c r="K14" s="96">
        <v>0</v>
      </c>
      <c r="L14" s="96">
        <f t="shared" si="29"/>
        <v>19701.599999999999</v>
      </c>
      <c r="M14" s="72"/>
    </row>
    <row r="15" s="98" customFormat="1">
      <c r="A15" s="50"/>
      <c r="B15" s="92"/>
      <c r="C15" s="92" t="s">
        <v>113</v>
      </c>
      <c r="D15" s="96">
        <v>410.5</v>
      </c>
      <c r="E15" s="96">
        <v>410.5</v>
      </c>
      <c r="F15" s="96">
        <v>0</v>
      </c>
      <c r="G15" s="96">
        <v>0</v>
      </c>
      <c r="H15" s="96">
        <v>0</v>
      </c>
      <c r="I15" s="96">
        <v>0</v>
      </c>
      <c r="J15" s="96">
        <v>0</v>
      </c>
      <c r="K15" s="96">
        <v>0</v>
      </c>
      <c r="L15" s="96">
        <f t="shared" si="29"/>
        <v>821</v>
      </c>
      <c r="M15" s="72"/>
    </row>
    <row r="16" s="98" customFormat="1" ht="36">
      <c r="A16" s="50"/>
      <c r="B16" s="92"/>
      <c r="C16" s="92" t="s">
        <v>114</v>
      </c>
      <c r="D16" s="96">
        <v>0</v>
      </c>
      <c r="E16" s="96">
        <v>0</v>
      </c>
      <c r="F16" s="96">
        <v>0</v>
      </c>
      <c r="G16" s="96">
        <v>0</v>
      </c>
      <c r="H16" s="96">
        <v>0</v>
      </c>
      <c r="I16" s="96">
        <v>0</v>
      </c>
      <c r="J16" s="96">
        <v>0</v>
      </c>
      <c r="K16" s="96">
        <v>0</v>
      </c>
      <c r="L16" s="96">
        <f t="shared" si="29"/>
        <v>0</v>
      </c>
      <c r="M16" s="72"/>
    </row>
    <row r="17" s="98" customFormat="1" ht="24">
      <c r="A17" s="50"/>
      <c r="B17" s="92"/>
      <c r="C17" s="92" t="s">
        <v>115</v>
      </c>
      <c r="D17" s="96">
        <v>0</v>
      </c>
      <c r="E17" s="96">
        <v>0</v>
      </c>
      <c r="F17" s="96">
        <v>0</v>
      </c>
      <c r="G17" s="96">
        <v>0</v>
      </c>
      <c r="H17" s="96">
        <v>0</v>
      </c>
      <c r="I17" s="96">
        <v>0</v>
      </c>
      <c r="J17" s="96">
        <v>0</v>
      </c>
      <c r="K17" s="96">
        <v>0</v>
      </c>
      <c r="L17" s="96">
        <f t="shared" si="29"/>
        <v>0</v>
      </c>
      <c r="M17" s="72"/>
    </row>
    <row r="18" ht="15" customHeight="1">
      <c r="A18" s="50" t="s">
        <v>30</v>
      </c>
      <c r="B18" s="92" t="s">
        <v>26</v>
      </c>
      <c r="C18" s="99" t="s">
        <v>13</v>
      </c>
      <c r="D18" s="94">
        <f>D19+D20+D21+D22</f>
        <v>49392.900000000001</v>
      </c>
      <c r="E18" s="100">
        <f>SUM(E19:E20)</f>
        <v>20664.600000000002</v>
      </c>
      <c r="F18" s="94">
        <f t="shared" ref="F18:K18" si="30">F19+F20+F21+F22</f>
        <v>0</v>
      </c>
      <c r="G18" s="94">
        <f t="shared" si="28"/>
        <v>0</v>
      </c>
      <c r="H18" s="94">
        <f t="shared" si="30"/>
        <v>0</v>
      </c>
      <c r="I18" s="94">
        <f t="shared" si="30"/>
        <v>0</v>
      </c>
      <c r="J18" s="94">
        <f t="shared" si="30"/>
        <v>0</v>
      </c>
      <c r="K18" s="94">
        <f t="shared" si="30"/>
        <v>0</v>
      </c>
      <c r="L18" s="94">
        <f t="shared" si="29"/>
        <v>70057.5</v>
      </c>
      <c r="M18" s="72"/>
    </row>
    <row r="19" ht="24">
      <c r="A19" s="50"/>
      <c r="B19" s="92"/>
      <c r="C19" s="92" t="s">
        <v>112</v>
      </c>
      <c r="D19" s="101">
        <v>47417.099999999999</v>
      </c>
      <c r="E19" s="102">
        <v>19837.900000000001</v>
      </c>
      <c r="F19" s="103">
        <v>0</v>
      </c>
      <c r="G19" s="96">
        <v>0</v>
      </c>
      <c r="H19" s="96">
        <v>0</v>
      </c>
      <c r="I19" s="96">
        <v>0</v>
      </c>
      <c r="J19" s="96">
        <v>0</v>
      </c>
      <c r="K19" s="96">
        <v>0</v>
      </c>
      <c r="L19" s="96">
        <f t="shared" si="29"/>
        <v>67255</v>
      </c>
      <c r="M19" s="72"/>
    </row>
    <row r="20">
      <c r="A20" s="50"/>
      <c r="B20" s="92"/>
      <c r="C20" s="92" t="s">
        <v>113</v>
      </c>
      <c r="D20" s="101">
        <v>1975.8</v>
      </c>
      <c r="E20" s="104">
        <v>826.70000000000005</v>
      </c>
      <c r="F20" s="103">
        <v>0</v>
      </c>
      <c r="G20" s="96">
        <v>0</v>
      </c>
      <c r="H20" s="96">
        <v>0</v>
      </c>
      <c r="I20" s="96">
        <v>0</v>
      </c>
      <c r="J20" s="96">
        <v>0</v>
      </c>
      <c r="K20" s="96">
        <v>0</v>
      </c>
      <c r="L20" s="96">
        <f t="shared" si="29"/>
        <v>2802.5</v>
      </c>
      <c r="M20" s="72"/>
    </row>
    <row r="21" ht="36">
      <c r="A21" s="50"/>
      <c r="B21" s="92"/>
      <c r="C21" s="92" t="s">
        <v>114</v>
      </c>
      <c r="D21" s="96">
        <v>0</v>
      </c>
      <c r="E21" s="105">
        <v>0</v>
      </c>
      <c r="F21" s="96">
        <v>0</v>
      </c>
      <c r="G21" s="96">
        <v>0</v>
      </c>
      <c r="H21" s="96">
        <v>0</v>
      </c>
      <c r="I21" s="96">
        <v>0</v>
      </c>
      <c r="J21" s="96">
        <v>0</v>
      </c>
      <c r="K21" s="96">
        <v>0</v>
      </c>
      <c r="L21" s="96">
        <f t="shared" si="29"/>
        <v>0</v>
      </c>
      <c r="M21" s="72"/>
    </row>
    <row r="22" ht="24">
      <c r="A22" s="50"/>
      <c r="B22" s="92"/>
      <c r="C22" s="92" t="s">
        <v>115</v>
      </c>
      <c r="D22" s="96">
        <v>0</v>
      </c>
      <c r="E22" s="96">
        <v>0</v>
      </c>
      <c r="F22" s="96">
        <v>0</v>
      </c>
      <c r="G22" s="96">
        <v>0</v>
      </c>
      <c r="H22" s="96">
        <v>0</v>
      </c>
      <c r="I22" s="96">
        <v>0</v>
      </c>
      <c r="J22" s="96">
        <v>0</v>
      </c>
      <c r="K22" s="96">
        <v>0</v>
      </c>
      <c r="L22" s="96">
        <f t="shared" si="29"/>
        <v>0</v>
      </c>
      <c r="M22" s="72"/>
    </row>
    <row r="23" ht="25.5" customHeight="1">
      <c r="A23" s="50" t="s">
        <v>25</v>
      </c>
      <c r="B23" s="46" t="s">
        <v>31</v>
      </c>
      <c r="C23" s="57" t="s">
        <v>13</v>
      </c>
      <c r="D23" s="94">
        <f>D24+D25+D26+D27</f>
        <v>54073.400000000001</v>
      </c>
      <c r="E23" s="94">
        <f t="shared" ref="E23:K78" si="31">E24+E25+E26+E27</f>
        <v>35008.900000000001</v>
      </c>
      <c r="F23" s="94">
        <f t="shared" si="31"/>
        <v>0</v>
      </c>
      <c r="G23" s="94">
        <f t="shared" si="28"/>
        <v>0</v>
      </c>
      <c r="H23" s="94">
        <f t="shared" si="31"/>
        <v>0</v>
      </c>
      <c r="I23" s="94">
        <f t="shared" si="31"/>
        <v>0</v>
      </c>
      <c r="J23" s="94">
        <f t="shared" si="31"/>
        <v>0</v>
      </c>
      <c r="K23" s="94">
        <f t="shared" si="31"/>
        <v>0</v>
      </c>
      <c r="L23" s="94">
        <f t="shared" si="29"/>
        <v>89082.300000000003</v>
      </c>
      <c r="M23" s="72"/>
      <c r="P23" s="97"/>
    </row>
    <row r="24" ht="24">
      <c r="A24" s="50"/>
      <c r="B24" s="46"/>
      <c r="C24" s="46" t="s">
        <v>112</v>
      </c>
      <c r="D24" s="96">
        <v>51910.400000000001</v>
      </c>
      <c r="E24" s="96">
        <v>33608.5</v>
      </c>
      <c r="F24" s="96">
        <v>0</v>
      </c>
      <c r="G24" s="96">
        <v>0</v>
      </c>
      <c r="H24" s="96">
        <v>0</v>
      </c>
      <c r="I24" s="96">
        <v>0</v>
      </c>
      <c r="J24" s="96">
        <v>0</v>
      </c>
      <c r="K24" s="96">
        <v>0</v>
      </c>
      <c r="L24" s="96">
        <f t="shared" si="29"/>
        <v>85518.899999999994</v>
      </c>
      <c r="M24" s="72"/>
    </row>
    <row r="25">
      <c r="A25" s="50"/>
      <c r="B25" s="46"/>
      <c r="C25" s="46" t="s">
        <v>113</v>
      </c>
      <c r="D25" s="96">
        <v>2163</v>
      </c>
      <c r="E25" s="96">
        <v>1400.4000000000001</v>
      </c>
      <c r="F25" s="96">
        <v>0</v>
      </c>
      <c r="G25" s="96">
        <v>0</v>
      </c>
      <c r="H25" s="96">
        <v>0</v>
      </c>
      <c r="I25" s="96">
        <v>0</v>
      </c>
      <c r="J25" s="96">
        <v>0</v>
      </c>
      <c r="K25" s="96">
        <v>0</v>
      </c>
      <c r="L25" s="96">
        <f t="shared" si="29"/>
        <v>3563.4000000000001</v>
      </c>
      <c r="M25" s="72"/>
    </row>
    <row r="26" ht="36">
      <c r="A26" s="50"/>
      <c r="B26" s="46"/>
      <c r="C26" s="46" t="s">
        <v>114</v>
      </c>
      <c r="D26" s="96">
        <v>0</v>
      </c>
      <c r="E26" s="96">
        <v>0</v>
      </c>
      <c r="F26" s="96">
        <v>0</v>
      </c>
      <c r="G26" s="96">
        <v>0</v>
      </c>
      <c r="H26" s="96">
        <v>0</v>
      </c>
      <c r="I26" s="96">
        <v>0</v>
      </c>
      <c r="J26" s="96">
        <v>0</v>
      </c>
      <c r="K26" s="96">
        <v>0</v>
      </c>
      <c r="L26" s="96">
        <f t="shared" si="29"/>
        <v>0</v>
      </c>
      <c r="M26" s="72"/>
    </row>
    <row r="27" ht="24">
      <c r="A27" s="50"/>
      <c r="B27" s="46"/>
      <c r="C27" s="46" t="s">
        <v>115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96">
        <v>0</v>
      </c>
      <c r="L27" s="96">
        <f t="shared" si="29"/>
        <v>0</v>
      </c>
      <c r="M27" s="72"/>
    </row>
    <row r="28" ht="15" customHeight="1">
      <c r="A28" s="50" t="s">
        <v>41</v>
      </c>
      <c r="B28" s="92" t="s">
        <v>36</v>
      </c>
      <c r="C28" s="99" t="s">
        <v>13</v>
      </c>
      <c r="D28" s="94">
        <f>D29+D30+D31+D32</f>
        <v>86513.700000000012</v>
      </c>
      <c r="E28" s="94">
        <f t="shared" si="31"/>
        <v>704233.40000000002</v>
      </c>
      <c r="F28" s="94">
        <f t="shared" ref="F28:K28" si="32">F29+F30+F31+F32</f>
        <v>0</v>
      </c>
      <c r="G28" s="94">
        <f t="shared" si="28"/>
        <v>0</v>
      </c>
      <c r="H28" s="94">
        <f t="shared" si="32"/>
        <v>0</v>
      </c>
      <c r="I28" s="94">
        <f t="shared" si="32"/>
        <v>0</v>
      </c>
      <c r="J28" s="94">
        <f t="shared" si="32"/>
        <v>0</v>
      </c>
      <c r="K28" s="94">
        <f t="shared" si="32"/>
        <v>0</v>
      </c>
      <c r="L28" s="94">
        <f t="shared" si="29"/>
        <v>790747.10000000009</v>
      </c>
      <c r="M28" s="72"/>
    </row>
    <row r="29" ht="24">
      <c r="A29" s="50"/>
      <c r="B29" s="92"/>
      <c r="C29" s="92" t="s">
        <v>112</v>
      </c>
      <c r="D29" s="96">
        <v>83053.100000000006</v>
      </c>
      <c r="E29" s="106">
        <v>585130.5</v>
      </c>
      <c r="F29" s="96">
        <v>0</v>
      </c>
      <c r="G29" s="96"/>
      <c r="H29" s="96"/>
      <c r="I29" s="96"/>
      <c r="J29" s="96"/>
      <c r="K29" s="96"/>
      <c r="L29" s="96">
        <f t="shared" si="29"/>
        <v>668183.59999999998</v>
      </c>
      <c r="M29" s="72"/>
    </row>
    <row r="30">
      <c r="A30" s="50"/>
      <c r="B30" s="92"/>
      <c r="C30" s="92" t="s">
        <v>113</v>
      </c>
      <c r="D30" s="96">
        <v>3460.5999999999999</v>
      </c>
      <c r="E30" s="107">
        <f>2188.4+116914.5</f>
        <v>119102.89999999999</v>
      </c>
      <c r="F30" s="96">
        <v>0</v>
      </c>
      <c r="G30" s="96">
        <v>0</v>
      </c>
      <c r="H30" s="96">
        <v>0</v>
      </c>
      <c r="I30" s="96">
        <v>0</v>
      </c>
      <c r="J30" s="96">
        <v>0</v>
      </c>
      <c r="K30" s="96">
        <v>0</v>
      </c>
      <c r="L30" s="96">
        <f t="shared" si="29"/>
        <v>122563.5</v>
      </c>
      <c r="M30" s="72"/>
    </row>
    <row r="31" ht="36">
      <c r="A31" s="50"/>
      <c r="B31" s="92"/>
      <c r="C31" s="92" t="s">
        <v>114</v>
      </c>
      <c r="D31" s="96">
        <v>0</v>
      </c>
      <c r="E31" s="96">
        <v>0</v>
      </c>
      <c r="F31" s="96">
        <v>0</v>
      </c>
      <c r="G31" s="96">
        <v>0</v>
      </c>
      <c r="H31" s="96">
        <v>0</v>
      </c>
      <c r="I31" s="96">
        <v>0</v>
      </c>
      <c r="J31" s="96">
        <v>0</v>
      </c>
      <c r="K31" s="96">
        <v>0</v>
      </c>
      <c r="L31" s="96">
        <f t="shared" si="29"/>
        <v>0</v>
      </c>
      <c r="M31" s="72"/>
    </row>
    <row r="32" ht="24">
      <c r="A32" s="50"/>
      <c r="B32" s="92"/>
      <c r="C32" s="92" t="s">
        <v>115</v>
      </c>
      <c r="D32" s="96">
        <v>0</v>
      </c>
      <c r="E32" s="96">
        <v>0</v>
      </c>
      <c r="F32" s="96">
        <v>0</v>
      </c>
      <c r="G32" s="96">
        <v>0</v>
      </c>
      <c r="H32" s="96">
        <v>0</v>
      </c>
      <c r="I32" s="96">
        <v>0</v>
      </c>
      <c r="J32" s="96">
        <v>0</v>
      </c>
      <c r="K32" s="96">
        <v>0</v>
      </c>
      <c r="L32" s="96">
        <f t="shared" si="29"/>
        <v>0</v>
      </c>
      <c r="M32" s="72"/>
    </row>
    <row r="33" ht="15" customHeight="1">
      <c r="A33" s="108" t="s">
        <v>46</v>
      </c>
      <c r="B33" s="108" t="s">
        <v>42</v>
      </c>
      <c r="C33" s="109" t="s">
        <v>13</v>
      </c>
      <c r="D33" s="94">
        <f>D34+D35+D36+D37</f>
        <v>26446.5</v>
      </c>
      <c r="E33" s="94">
        <f t="shared" si="31"/>
        <v>0</v>
      </c>
      <c r="F33" s="94">
        <f t="shared" si="31"/>
        <v>0</v>
      </c>
      <c r="G33" s="94">
        <f t="shared" si="28"/>
        <v>0</v>
      </c>
      <c r="H33" s="94">
        <f t="shared" si="31"/>
        <v>0</v>
      </c>
      <c r="I33" s="94">
        <f t="shared" si="31"/>
        <v>0</v>
      </c>
      <c r="J33" s="94">
        <f t="shared" si="31"/>
        <v>0</v>
      </c>
      <c r="K33" s="94">
        <f t="shared" si="31"/>
        <v>0</v>
      </c>
      <c r="L33" s="94">
        <f t="shared" si="29"/>
        <v>26446.5</v>
      </c>
      <c r="M33" s="43"/>
    </row>
    <row r="34" ht="24">
      <c r="A34" s="108"/>
      <c r="B34" s="108"/>
      <c r="C34" s="110" t="s">
        <v>112</v>
      </c>
      <c r="D34" s="96">
        <f>20388.5+5000</f>
        <v>25388.5</v>
      </c>
      <c r="E34" s="96">
        <v>0</v>
      </c>
      <c r="F34" s="96">
        <v>0</v>
      </c>
      <c r="G34" s="96">
        <v>0</v>
      </c>
      <c r="H34" s="96">
        <v>0</v>
      </c>
      <c r="I34" s="96">
        <v>0</v>
      </c>
      <c r="J34" s="96">
        <v>0</v>
      </c>
      <c r="K34" s="96">
        <v>0</v>
      </c>
      <c r="L34" s="96">
        <f t="shared" si="29"/>
        <v>25388.5</v>
      </c>
      <c r="M34" s="43"/>
    </row>
    <row r="35">
      <c r="A35" s="108"/>
      <c r="B35" s="108"/>
      <c r="C35" s="110" t="s">
        <v>113</v>
      </c>
      <c r="D35" s="96">
        <f>849.6+208.4</f>
        <v>1058</v>
      </c>
      <c r="E35" s="96">
        <v>0</v>
      </c>
      <c r="F35" s="96">
        <v>0</v>
      </c>
      <c r="G35" s="96">
        <v>0</v>
      </c>
      <c r="H35" s="96">
        <v>0</v>
      </c>
      <c r="I35" s="96">
        <v>0</v>
      </c>
      <c r="J35" s="96">
        <v>0</v>
      </c>
      <c r="K35" s="96">
        <v>0</v>
      </c>
      <c r="L35" s="96">
        <f t="shared" si="29"/>
        <v>1058</v>
      </c>
      <c r="M35" s="43"/>
    </row>
    <row r="36" ht="36">
      <c r="A36" s="108"/>
      <c r="B36" s="108"/>
      <c r="C36" s="110" t="s">
        <v>114</v>
      </c>
      <c r="D36" s="96">
        <v>0</v>
      </c>
      <c r="E36" s="96">
        <v>0</v>
      </c>
      <c r="F36" s="96">
        <v>0</v>
      </c>
      <c r="G36" s="96">
        <v>0</v>
      </c>
      <c r="H36" s="96">
        <v>0</v>
      </c>
      <c r="I36" s="96">
        <v>0</v>
      </c>
      <c r="J36" s="96">
        <v>0</v>
      </c>
      <c r="K36" s="96">
        <v>0</v>
      </c>
      <c r="L36" s="96">
        <f t="shared" si="29"/>
        <v>0</v>
      </c>
      <c r="M36" s="43"/>
    </row>
    <row r="37" ht="24">
      <c r="A37" s="108"/>
      <c r="B37" s="108"/>
      <c r="C37" s="110" t="s">
        <v>115</v>
      </c>
      <c r="D37" s="96">
        <v>0</v>
      </c>
      <c r="E37" s="96">
        <v>0</v>
      </c>
      <c r="F37" s="96">
        <v>0</v>
      </c>
      <c r="G37" s="96">
        <v>0</v>
      </c>
      <c r="H37" s="96">
        <v>0</v>
      </c>
      <c r="I37" s="96">
        <v>0</v>
      </c>
      <c r="J37" s="96">
        <v>0</v>
      </c>
      <c r="K37" s="96">
        <v>0</v>
      </c>
      <c r="L37" s="96">
        <f t="shared" si="29"/>
        <v>0</v>
      </c>
      <c r="M37" s="43"/>
    </row>
    <row r="38" ht="24">
      <c r="A38" s="46" t="s">
        <v>52</v>
      </c>
      <c r="B38" s="111" t="s">
        <v>47</v>
      </c>
      <c r="C38" s="99" t="s">
        <v>13</v>
      </c>
      <c r="D38" s="94">
        <f>D39+D40+D41+D42</f>
        <v>0</v>
      </c>
      <c r="E38" s="94">
        <f t="shared" si="31"/>
        <v>0</v>
      </c>
      <c r="F38" s="94">
        <f t="shared" si="31"/>
        <v>70781.199999999997</v>
      </c>
      <c r="G38" s="94">
        <f t="shared" si="31"/>
        <v>70781.199999999997</v>
      </c>
      <c r="H38" s="94">
        <f t="shared" si="31"/>
        <v>70781.199999999997</v>
      </c>
      <c r="I38" s="94">
        <f t="shared" si="31"/>
        <v>0</v>
      </c>
      <c r="J38" s="94">
        <f t="shared" si="31"/>
        <v>0</v>
      </c>
      <c r="K38" s="94">
        <f t="shared" si="31"/>
        <v>0</v>
      </c>
      <c r="L38" s="94">
        <f t="shared" si="29"/>
        <v>212343.59999999998</v>
      </c>
      <c r="M38" s="43"/>
    </row>
    <row r="39" ht="24">
      <c r="A39" s="46"/>
      <c r="B39" s="111"/>
      <c r="C39" s="92" t="s">
        <v>112</v>
      </c>
      <c r="D39" s="96">
        <v>0</v>
      </c>
      <c r="E39" s="96">
        <v>0</v>
      </c>
      <c r="F39" s="96">
        <v>68657.699999999997</v>
      </c>
      <c r="G39" s="96">
        <v>68657.699999999997</v>
      </c>
      <c r="H39" s="96">
        <v>68657.699999999997</v>
      </c>
      <c r="I39" s="96">
        <v>0</v>
      </c>
      <c r="J39" s="96">
        <v>0</v>
      </c>
      <c r="K39" s="96">
        <v>0</v>
      </c>
      <c r="L39" s="96">
        <f t="shared" si="29"/>
        <v>205973.09999999998</v>
      </c>
      <c r="M39" s="43"/>
    </row>
    <row r="40">
      <c r="A40" s="46"/>
      <c r="B40" s="111"/>
      <c r="C40" s="92" t="s">
        <v>113</v>
      </c>
      <c r="D40" s="96">
        <v>0</v>
      </c>
      <c r="E40" s="96">
        <v>0</v>
      </c>
      <c r="F40" s="96">
        <v>2123.5</v>
      </c>
      <c r="G40" s="96">
        <v>2123.5</v>
      </c>
      <c r="H40" s="96">
        <v>2123.5</v>
      </c>
      <c r="I40" s="96">
        <v>0</v>
      </c>
      <c r="J40" s="96">
        <v>0</v>
      </c>
      <c r="K40" s="96">
        <v>0</v>
      </c>
      <c r="L40" s="96">
        <f t="shared" si="29"/>
        <v>6370.5</v>
      </c>
      <c r="M40" s="43"/>
    </row>
    <row r="41" ht="36">
      <c r="A41" s="46"/>
      <c r="B41" s="111"/>
      <c r="C41" s="92" t="s">
        <v>114</v>
      </c>
      <c r="D41" s="96">
        <v>0</v>
      </c>
      <c r="E41" s="96">
        <v>0</v>
      </c>
      <c r="F41" s="96">
        <v>0</v>
      </c>
      <c r="G41" s="96">
        <v>0</v>
      </c>
      <c r="H41" s="96">
        <v>0</v>
      </c>
      <c r="I41" s="96">
        <v>0</v>
      </c>
      <c r="J41" s="96">
        <v>0</v>
      </c>
      <c r="K41" s="96">
        <v>0</v>
      </c>
      <c r="L41" s="96">
        <f t="shared" si="29"/>
        <v>0</v>
      </c>
      <c r="M41" s="43"/>
    </row>
    <row r="42" ht="24">
      <c r="A42" s="46"/>
      <c r="B42" s="111"/>
      <c r="C42" s="92" t="s">
        <v>115</v>
      </c>
      <c r="D42" s="96">
        <v>0</v>
      </c>
      <c r="E42" s="96">
        <v>0</v>
      </c>
      <c r="F42" s="96">
        <v>0</v>
      </c>
      <c r="G42" s="96">
        <v>0</v>
      </c>
      <c r="H42" s="96">
        <v>0</v>
      </c>
      <c r="I42" s="96">
        <v>0</v>
      </c>
      <c r="J42" s="96">
        <v>0</v>
      </c>
      <c r="K42" s="96">
        <v>0</v>
      </c>
      <c r="L42" s="96">
        <f t="shared" si="29"/>
        <v>0</v>
      </c>
      <c r="M42" s="43"/>
    </row>
    <row r="43" ht="15" customHeight="1">
      <c r="A43" s="50" t="s">
        <v>21</v>
      </c>
      <c r="B43" s="92" t="s">
        <v>53</v>
      </c>
      <c r="C43" s="99" t="s">
        <v>13</v>
      </c>
      <c r="D43" s="94">
        <f>D44+D45+D46+D47</f>
        <v>14333.9</v>
      </c>
      <c r="E43" s="94">
        <f t="shared" si="31"/>
        <v>14959.1</v>
      </c>
      <c r="F43" s="94">
        <f t="shared" ref="F43:K43" si="33">F44+F45+F46+F47</f>
        <v>0</v>
      </c>
      <c r="G43" s="94">
        <f>G44+G45+G46+G47</f>
        <v>0</v>
      </c>
      <c r="H43" s="94">
        <f t="shared" si="33"/>
        <v>0</v>
      </c>
      <c r="I43" s="94">
        <f t="shared" si="33"/>
        <v>0</v>
      </c>
      <c r="J43" s="94">
        <f t="shared" si="33"/>
        <v>0</v>
      </c>
      <c r="K43" s="94">
        <f t="shared" si="33"/>
        <v>0</v>
      </c>
      <c r="L43" s="94">
        <f t="shared" si="22"/>
        <v>29293</v>
      </c>
      <c r="M43" s="43"/>
    </row>
    <row r="44" ht="24">
      <c r="A44" s="50"/>
      <c r="B44" s="92"/>
      <c r="C44" s="92" t="s">
        <v>112</v>
      </c>
      <c r="D44" s="96">
        <v>14333.9</v>
      </c>
      <c r="E44" s="96">
        <v>14360.700000000001</v>
      </c>
      <c r="F44" s="96">
        <v>0</v>
      </c>
      <c r="G44" s="96">
        <v>0</v>
      </c>
      <c r="H44" s="96">
        <v>0</v>
      </c>
      <c r="I44" s="96">
        <v>0</v>
      </c>
      <c r="J44" s="96">
        <v>0</v>
      </c>
      <c r="K44" s="96">
        <v>0</v>
      </c>
      <c r="L44" s="96">
        <f t="shared" si="22"/>
        <v>28694.599999999999</v>
      </c>
      <c r="M44" s="43"/>
    </row>
    <row r="45">
      <c r="A45" s="50"/>
      <c r="B45" s="92"/>
      <c r="C45" s="92" t="s">
        <v>113</v>
      </c>
      <c r="D45" s="96">
        <v>0</v>
      </c>
      <c r="E45" s="96">
        <v>598.39999999999998</v>
      </c>
      <c r="F45" s="96">
        <v>0</v>
      </c>
      <c r="G45" s="96">
        <v>0</v>
      </c>
      <c r="H45" s="96">
        <v>0</v>
      </c>
      <c r="I45" s="96">
        <v>0</v>
      </c>
      <c r="J45" s="96">
        <v>0</v>
      </c>
      <c r="K45" s="96">
        <v>0</v>
      </c>
      <c r="L45" s="96">
        <f t="shared" si="22"/>
        <v>598.39999999999998</v>
      </c>
      <c r="M45" s="43"/>
    </row>
    <row r="46" ht="36">
      <c r="A46" s="50"/>
      <c r="B46" s="92"/>
      <c r="C46" s="92" t="s">
        <v>114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J46" s="96">
        <v>0</v>
      </c>
      <c r="K46" s="96">
        <v>0</v>
      </c>
      <c r="L46" s="96">
        <f t="shared" si="22"/>
        <v>0</v>
      </c>
      <c r="M46" s="43"/>
    </row>
    <row r="47" ht="24">
      <c r="A47" s="50"/>
      <c r="B47" s="92"/>
      <c r="C47" s="92" t="s">
        <v>115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J47" s="96">
        <v>0</v>
      </c>
      <c r="K47" s="96">
        <v>0</v>
      </c>
      <c r="L47" s="96">
        <f t="shared" si="22"/>
        <v>0</v>
      </c>
      <c r="M47" s="43"/>
    </row>
    <row r="48" s="45" customFormat="1" ht="24">
      <c r="A48" s="18">
        <v>3</v>
      </c>
      <c r="B48" s="92" t="s">
        <v>116</v>
      </c>
      <c r="C48" s="99" t="s">
        <v>13</v>
      </c>
      <c r="D48" s="94">
        <v>0</v>
      </c>
      <c r="E48" s="94">
        <v>0</v>
      </c>
      <c r="F48" s="112">
        <f>SUM(F49:F50)</f>
        <v>12089.300000000001</v>
      </c>
      <c r="G48" s="112">
        <f t="shared" ref="G48:K48" si="34">SUM(G49:G50)</f>
        <v>12963.199999999999</v>
      </c>
      <c r="H48" s="112">
        <f t="shared" si="34"/>
        <v>13723.300000000001</v>
      </c>
      <c r="I48" s="112">
        <f t="shared" si="34"/>
        <v>0</v>
      </c>
      <c r="J48" s="112">
        <f t="shared" si="34"/>
        <v>0</v>
      </c>
      <c r="K48" s="112">
        <f t="shared" si="34"/>
        <v>0</v>
      </c>
      <c r="L48" s="94">
        <f t="shared" ref="L48:L52" si="35">SUM(D48:K48)</f>
        <v>38775.800000000003</v>
      </c>
      <c r="M48" s="43"/>
    </row>
    <row r="49" s="45" customFormat="1" ht="24">
      <c r="A49" s="24"/>
      <c r="B49" s="92"/>
      <c r="C49" s="92" t="s">
        <v>112</v>
      </c>
      <c r="D49" s="96">
        <v>0</v>
      </c>
      <c r="E49" s="96">
        <v>0</v>
      </c>
      <c r="F49" s="96">
        <v>11726.6</v>
      </c>
      <c r="G49" s="96">
        <v>12574.299999999999</v>
      </c>
      <c r="H49" s="96">
        <v>13311.6</v>
      </c>
      <c r="I49" s="96">
        <v>0</v>
      </c>
      <c r="J49" s="96">
        <v>0</v>
      </c>
      <c r="K49" s="96">
        <v>0</v>
      </c>
      <c r="L49" s="96">
        <f t="shared" si="35"/>
        <v>37612.5</v>
      </c>
      <c r="M49" s="43"/>
    </row>
    <row r="50" s="45" customFormat="1">
      <c r="A50" s="24"/>
      <c r="B50" s="92"/>
      <c r="C50" s="92" t="s">
        <v>113</v>
      </c>
      <c r="D50" s="96">
        <v>0</v>
      </c>
      <c r="E50" s="96">
        <v>0</v>
      </c>
      <c r="F50" s="96">
        <v>362.69999999999999</v>
      </c>
      <c r="G50" s="96">
        <v>388.89999999999998</v>
      </c>
      <c r="H50" s="96">
        <v>411.69999999999999</v>
      </c>
      <c r="I50" s="96">
        <v>0</v>
      </c>
      <c r="J50" s="96">
        <v>0</v>
      </c>
      <c r="K50" s="96">
        <v>0</v>
      </c>
      <c r="L50" s="96">
        <f t="shared" si="35"/>
        <v>1163.3</v>
      </c>
      <c r="M50" s="43"/>
    </row>
    <row r="51" s="45" customFormat="1" ht="36">
      <c r="A51" s="24"/>
      <c r="B51" s="92"/>
      <c r="C51" s="92" t="s">
        <v>114</v>
      </c>
      <c r="D51" s="96">
        <v>0</v>
      </c>
      <c r="E51" s="96">
        <v>0</v>
      </c>
      <c r="F51" s="96">
        <v>0</v>
      </c>
      <c r="G51" s="96">
        <v>0</v>
      </c>
      <c r="H51" s="96">
        <v>0</v>
      </c>
      <c r="I51" s="96">
        <v>0</v>
      </c>
      <c r="J51" s="96">
        <v>0</v>
      </c>
      <c r="K51" s="96">
        <v>0</v>
      </c>
      <c r="L51" s="96">
        <f t="shared" si="35"/>
        <v>0</v>
      </c>
      <c r="M51" s="43"/>
    </row>
    <row r="52" s="45" customFormat="1" ht="24">
      <c r="A52" s="36"/>
      <c r="B52" s="92"/>
      <c r="C52" s="92" t="s">
        <v>115</v>
      </c>
      <c r="D52" s="96">
        <v>0</v>
      </c>
      <c r="E52" s="96">
        <v>0</v>
      </c>
      <c r="F52" s="96">
        <v>0</v>
      </c>
      <c r="G52" s="96">
        <v>0</v>
      </c>
      <c r="H52" s="96">
        <v>0</v>
      </c>
      <c r="I52" s="96">
        <v>0</v>
      </c>
      <c r="J52" s="96">
        <v>0</v>
      </c>
      <c r="K52" s="96">
        <v>0</v>
      </c>
      <c r="L52" s="96">
        <f t="shared" si="35"/>
        <v>0</v>
      </c>
      <c r="M52" s="43"/>
    </row>
    <row r="53" ht="15" customHeight="1">
      <c r="A53" s="108" t="s">
        <v>46</v>
      </c>
      <c r="B53" s="108" t="s">
        <v>117</v>
      </c>
      <c r="C53" s="109" t="s">
        <v>13</v>
      </c>
      <c r="D53" s="94">
        <f>D54+D55+D56+D57</f>
        <v>389788.20000000001</v>
      </c>
      <c r="E53" s="94">
        <f t="shared" si="31"/>
        <v>400477.90000000002</v>
      </c>
      <c r="F53" s="94">
        <f t="shared" ref="F53:K63" si="36">F54+F55+F56+F57</f>
        <v>442130.70000000001</v>
      </c>
      <c r="G53" s="94">
        <f t="shared" ref="G53:G78" si="37">G54+G55+G56+G57</f>
        <v>433015.5</v>
      </c>
      <c r="H53" s="94">
        <f t="shared" si="36"/>
        <v>433015.5</v>
      </c>
      <c r="I53" s="94">
        <f t="shared" si="36"/>
        <v>433015.5</v>
      </c>
      <c r="J53" s="94">
        <f t="shared" si="36"/>
        <v>433015.5</v>
      </c>
      <c r="K53" s="94">
        <f t="shared" si="36"/>
        <v>433015.5</v>
      </c>
      <c r="L53" s="94">
        <f t="shared" si="22"/>
        <v>3397474.2999999998</v>
      </c>
      <c r="M53" s="43"/>
    </row>
    <row r="54" ht="24">
      <c r="A54" s="108"/>
      <c r="B54" s="108"/>
      <c r="C54" s="110" t="s">
        <v>112</v>
      </c>
      <c r="D54" s="96">
        <v>0</v>
      </c>
      <c r="E54" s="96">
        <v>0</v>
      </c>
      <c r="F54" s="96">
        <v>0</v>
      </c>
      <c r="G54" s="96">
        <v>0</v>
      </c>
      <c r="H54" s="96">
        <v>0</v>
      </c>
      <c r="I54" s="96">
        <v>0</v>
      </c>
      <c r="J54" s="96">
        <v>0</v>
      </c>
      <c r="K54" s="96">
        <v>0</v>
      </c>
      <c r="L54" s="96">
        <f t="shared" si="22"/>
        <v>0</v>
      </c>
      <c r="M54" s="43"/>
    </row>
    <row r="55">
      <c r="A55" s="108"/>
      <c r="B55" s="108"/>
      <c r="C55" s="110" t="s">
        <v>113</v>
      </c>
      <c r="D55" s="96">
        <v>389788.20000000001</v>
      </c>
      <c r="E55" s="31">
        <v>400477.90000000002</v>
      </c>
      <c r="F55" s="96">
        <v>442130.70000000001</v>
      </c>
      <c r="G55" s="113">
        <v>433015.5</v>
      </c>
      <c r="H55" s="114">
        <v>433015.5</v>
      </c>
      <c r="I55" s="113">
        <v>433015.5</v>
      </c>
      <c r="J55" s="114">
        <v>433015.5</v>
      </c>
      <c r="K55" s="113">
        <v>433015.5</v>
      </c>
      <c r="L55" s="96">
        <f>SUM(D55:K55)</f>
        <v>3397474.2999999998</v>
      </c>
      <c r="M55" s="43"/>
    </row>
    <row r="56" ht="36">
      <c r="A56" s="108"/>
      <c r="B56" s="108"/>
      <c r="C56" s="110" t="s">
        <v>114</v>
      </c>
      <c r="D56" s="96">
        <v>0</v>
      </c>
      <c r="E56" s="96">
        <v>0</v>
      </c>
      <c r="F56" s="96">
        <v>0</v>
      </c>
      <c r="G56" s="96">
        <v>0</v>
      </c>
      <c r="H56" s="96">
        <v>0</v>
      </c>
      <c r="I56" s="96">
        <v>0</v>
      </c>
      <c r="J56" s="96">
        <v>0</v>
      </c>
      <c r="K56" s="96">
        <v>0</v>
      </c>
      <c r="L56" s="96">
        <f t="shared" si="22"/>
        <v>0</v>
      </c>
      <c r="M56" s="43"/>
    </row>
    <row r="57" ht="24">
      <c r="A57" s="108"/>
      <c r="B57" s="108"/>
      <c r="C57" s="110" t="s">
        <v>115</v>
      </c>
      <c r="D57" s="96">
        <v>0</v>
      </c>
      <c r="E57" s="96">
        <v>0</v>
      </c>
      <c r="F57" s="96">
        <v>0</v>
      </c>
      <c r="G57" s="96">
        <v>0</v>
      </c>
      <c r="H57" s="96">
        <v>0</v>
      </c>
      <c r="I57" s="96">
        <v>0</v>
      </c>
      <c r="J57" s="96">
        <v>0</v>
      </c>
      <c r="K57" s="96">
        <v>0</v>
      </c>
      <c r="L57" s="96">
        <f t="shared" si="22"/>
        <v>0</v>
      </c>
      <c r="M57" s="43"/>
    </row>
    <row r="58" ht="15" customHeight="1">
      <c r="A58" s="108" t="s">
        <v>52</v>
      </c>
      <c r="B58" s="108" t="s">
        <v>67</v>
      </c>
      <c r="C58" s="109" t="s">
        <v>13</v>
      </c>
      <c r="D58" s="115">
        <v>1341679.6000000001</v>
      </c>
      <c r="E58" s="115">
        <f t="shared" si="31"/>
        <v>2296294.2999999998</v>
      </c>
      <c r="F58" s="94">
        <f t="shared" si="36"/>
        <v>2186173.7999999998</v>
      </c>
      <c r="G58" s="94">
        <f t="shared" si="37"/>
        <v>579465.40000000002</v>
      </c>
      <c r="H58" s="115">
        <f t="shared" si="31"/>
        <v>533767.80000000005</v>
      </c>
      <c r="I58" s="115">
        <f t="shared" si="31"/>
        <v>53337.900000000001</v>
      </c>
      <c r="J58" s="115">
        <f t="shared" si="31"/>
        <v>53337.900000000001</v>
      </c>
      <c r="K58" s="115">
        <f t="shared" si="31"/>
        <v>53337.900000000001</v>
      </c>
      <c r="L58" s="94">
        <f>SUM(D58:K58)</f>
        <v>7097394.6000000006</v>
      </c>
      <c r="M58" s="43"/>
    </row>
    <row r="59" ht="24">
      <c r="A59" s="108"/>
      <c r="B59" s="108"/>
      <c r="C59" s="110" t="s">
        <v>112</v>
      </c>
      <c r="D59" s="96">
        <v>0</v>
      </c>
      <c r="E59" s="103">
        <v>0</v>
      </c>
      <c r="F59" s="103">
        <v>0</v>
      </c>
      <c r="G59" s="103">
        <v>0</v>
      </c>
      <c r="H59" s="103">
        <v>0</v>
      </c>
      <c r="I59" s="103">
        <v>0</v>
      </c>
      <c r="J59" s="103">
        <v>0</v>
      </c>
      <c r="K59" s="103">
        <v>0</v>
      </c>
      <c r="L59" s="96">
        <f t="shared" si="22"/>
        <v>0</v>
      </c>
      <c r="M59" s="43"/>
    </row>
    <row r="60">
      <c r="A60" s="108"/>
      <c r="B60" s="108"/>
      <c r="C60" s="110" t="s">
        <v>113</v>
      </c>
      <c r="D60" s="116">
        <v>1341679.6000000001</v>
      </c>
      <c r="E60" s="31">
        <v>2296294.2999999998</v>
      </c>
      <c r="F60" s="116">
        <v>2186173.7999999998</v>
      </c>
      <c r="G60" s="117">
        <v>579465.40000000002</v>
      </c>
      <c r="H60" s="117">
        <v>533767.80000000005</v>
      </c>
      <c r="I60" s="117">
        <v>53337.900000000001</v>
      </c>
      <c r="J60" s="117">
        <v>53337.900000000001</v>
      </c>
      <c r="K60" s="117">
        <v>53337.900000000001</v>
      </c>
      <c r="L60" s="96">
        <f>SUM(D60:K60)</f>
        <v>7097394.6000000006</v>
      </c>
      <c r="M60" s="43"/>
    </row>
    <row r="61" ht="36">
      <c r="A61" s="108"/>
      <c r="B61" s="108"/>
      <c r="C61" s="110" t="s">
        <v>114</v>
      </c>
      <c r="D61" s="96">
        <v>0</v>
      </c>
      <c r="E61" s="103">
        <v>0</v>
      </c>
      <c r="F61" s="103">
        <v>0</v>
      </c>
      <c r="G61" s="103">
        <v>0</v>
      </c>
      <c r="H61" s="103">
        <v>0</v>
      </c>
      <c r="I61" s="103">
        <v>0</v>
      </c>
      <c r="J61" s="103">
        <v>0</v>
      </c>
      <c r="K61" s="103">
        <v>0</v>
      </c>
      <c r="L61" s="96">
        <f t="shared" si="22"/>
        <v>0</v>
      </c>
      <c r="M61" s="43"/>
    </row>
    <row r="62" ht="24">
      <c r="A62" s="108"/>
      <c r="B62" s="108"/>
      <c r="C62" s="110" t="s">
        <v>115</v>
      </c>
      <c r="D62" s="96">
        <v>0</v>
      </c>
      <c r="E62" s="103">
        <v>0</v>
      </c>
      <c r="F62" s="103">
        <v>0</v>
      </c>
      <c r="G62" s="103">
        <v>0</v>
      </c>
      <c r="H62" s="103">
        <v>0</v>
      </c>
      <c r="I62" s="103">
        <v>0</v>
      </c>
      <c r="J62" s="103">
        <v>0</v>
      </c>
      <c r="K62" s="103">
        <v>0</v>
      </c>
      <c r="L62" s="96">
        <f t="shared" si="22"/>
        <v>0</v>
      </c>
      <c r="M62" s="43"/>
    </row>
    <row r="63" s="45" customFormat="1" ht="15" customHeight="1">
      <c r="A63" s="50" t="s">
        <v>56</v>
      </c>
      <c r="B63" s="92" t="s">
        <v>76</v>
      </c>
      <c r="C63" s="99" t="s">
        <v>13</v>
      </c>
      <c r="D63" s="94">
        <f>D64+D65+D66+D67</f>
        <v>57908.900000000001</v>
      </c>
      <c r="E63" s="94">
        <f t="shared" si="31"/>
        <v>328707.79999999999</v>
      </c>
      <c r="F63" s="118">
        <f t="shared" si="36"/>
        <v>62377.599999999999</v>
      </c>
      <c r="G63" s="94">
        <f t="shared" si="37"/>
        <v>62377.599999999999</v>
      </c>
      <c r="H63" s="94">
        <f t="shared" si="31"/>
        <v>62377.599999999999</v>
      </c>
      <c r="I63" s="94">
        <f t="shared" si="31"/>
        <v>0</v>
      </c>
      <c r="J63" s="94">
        <f t="shared" si="31"/>
        <v>0</v>
      </c>
      <c r="K63" s="94">
        <f t="shared" si="31"/>
        <v>0</v>
      </c>
      <c r="L63" s="94">
        <f t="shared" si="22"/>
        <v>573749.5</v>
      </c>
      <c r="M63" s="72"/>
    </row>
    <row r="64" s="45" customFormat="1" ht="24">
      <c r="A64" s="50"/>
      <c r="B64" s="92"/>
      <c r="C64" s="92" t="s">
        <v>112</v>
      </c>
      <c r="D64" s="96">
        <v>0</v>
      </c>
      <c r="E64" s="96">
        <v>0</v>
      </c>
      <c r="F64" s="96">
        <v>0</v>
      </c>
      <c r="G64" s="96">
        <v>0</v>
      </c>
      <c r="H64" s="96">
        <v>0</v>
      </c>
      <c r="I64" s="96">
        <v>0</v>
      </c>
      <c r="J64" s="96">
        <v>0</v>
      </c>
      <c r="K64" s="96">
        <v>0</v>
      </c>
      <c r="L64" s="96">
        <f t="shared" si="22"/>
        <v>0</v>
      </c>
      <c r="M64" s="72"/>
    </row>
    <row r="65" s="45" customFormat="1">
      <c r="A65" s="50"/>
      <c r="B65" s="92"/>
      <c r="C65" s="92" t="s">
        <v>113</v>
      </c>
      <c r="D65" s="96">
        <v>57908.900000000001</v>
      </c>
      <c r="E65" s="96">
        <v>328707.79999999999</v>
      </c>
      <c r="F65" s="96">
        <v>62377.599999999999</v>
      </c>
      <c r="G65" s="96">
        <v>62377.599999999999</v>
      </c>
      <c r="H65" s="96">
        <v>62377.599999999999</v>
      </c>
      <c r="I65" s="96">
        <v>0</v>
      </c>
      <c r="J65" s="96">
        <v>0</v>
      </c>
      <c r="K65" s="96">
        <v>0</v>
      </c>
      <c r="L65" s="96">
        <f t="shared" si="22"/>
        <v>573749.5</v>
      </c>
      <c r="M65" s="72"/>
    </row>
    <row r="66" s="45" customFormat="1" ht="38.25">
      <c r="A66" s="50"/>
      <c r="B66" s="92"/>
      <c r="C66" s="92" t="s">
        <v>114</v>
      </c>
      <c r="D66" s="96">
        <v>0</v>
      </c>
      <c r="E66" s="96">
        <v>0</v>
      </c>
      <c r="F66" s="96">
        <v>0</v>
      </c>
      <c r="G66" s="96">
        <v>0</v>
      </c>
      <c r="H66" s="96">
        <v>0</v>
      </c>
      <c r="I66" s="96">
        <v>0</v>
      </c>
      <c r="J66" s="96">
        <v>0</v>
      </c>
      <c r="K66" s="96">
        <v>0</v>
      </c>
      <c r="L66" s="96">
        <f t="shared" si="22"/>
        <v>0</v>
      </c>
      <c r="M66" s="72"/>
    </row>
    <row r="67" s="45" customFormat="1" ht="25.5">
      <c r="A67" s="50"/>
      <c r="B67" s="92"/>
      <c r="C67" s="92" t="s">
        <v>115</v>
      </c>
      <c r="D67" s="96">
        <v>0</v>
      </c>
      <c r="E67" s="96">
        <v>0</v>
      </c>
      <c r="F67" s="96">
        <v>0</v>
      </c>
      <c r="G67" s="96">
        <v>0</v>
      </c>
      <c r="H67" s="96">
        <v>0</v>
      </c>
      <c r="I67" s="96">
        <v>0</v>
      </c>
      <c r="J67" s="96">
        <v>0</v>
      </c>
      <c r="K67" s="96">
        <v>0</v>
      </c>
      <c r="L67" s="96">
        <f t="shared" si="22"/>
        <v>0</v>
      </c>
      <c r="M67" s="72"/>
    </row>
    <row r="68" ht="15" customHeight="1">
      <c r="A68" s="18" t="s">
        <v>59</v>
      </c>
      <c r="B68" s="92" t="s">
        <v>84</v>
      </c>
      <c r="C68" s="99" t="s">
        <v>13</v>
      </c>
      <c r="D68" s="94">
        <f>D69+D70+D71+D72</f>
        <v>20419.099999999999</v>
      </c>
      <c r="E68" s="94">
        <f t="shared" si="31"/>
        <v>17949.900000000001</v>
      </c>
      <c r="F68" s="94">
        <f t="shared" si="31"/>
        <v>20007</v>
      </c>
      <c r="G68" s="94">
        <f t="shared" si="37"/>
        <v>21322.200000000001</v>
      </c>
      <c r="H68" s="94">
        <f t="shared" si="31"/>
        <v>21322.200000000001</v>
      </c>
      <c r="I68" s="94">
        <f t="shared" si="31"/>
        <v>0</v>
      </c>
      <c r="J68" s="94">
        <f t="shared" si="31"/>
        <v>0</v>
      </c>
      <c r="K68" s="94">
        <f t="shared" si="31"/>
        <v>0</v>
      </c>
      <c r="L68" s="94">
        <f t="shared" si="22"/>
        <v>101020.39999999999</v>
      </c>
      <c r="M68" s="72"/>
    </row>
    <row r="69" ht="25.5">
      <c r="A69" s="24"/>
      <c r="B69" s="92"/>
      <c r="C69" s="92" t="s">
        <v>112</v>
      </c>
      <c r="D69" s="96">
        <v>0</v>
      </c>
      <c r="E69" s="96">
        <v>0</v>
      </c>
      <c r="F69" s="96">
        <v>0</v>
      </c>
      <c r="G69" s="96">
        <v>0</v>
      </c>
      <c r="H69" s="96">
        <v>0</v>
      </c>
      <c r="I69" s="96">
        <v>0</v>
      </c>
      <c r="J69" s="96">
        <v>0</v>
      </c>
      <c r="K69" s="96">
        <v>0</v>
      </c>
      <c r="L69" s="96">
        <f t="shared" si="22"/>
        <v>0</v>
      </c>
      <c r="M69" s="72"/>
    </row>
    <row r="70">
      <c r="A70" s="24"/>
      <c r="B70" s="92"/>
      <c r="C70" s="92" t="s">
        <v>113</v>
      </c>
      <c r="D70" s="96">
        <v>20419.099999999999</v>
      </c>
      <c r="E70" s="96">
        <v>17949.900000000001</v>
      </c>
      <c r="F70" s="96">
        <v>20007</v>
      </c>
      <c r="G70" s="96">
        <v>21322.200000000001</v>
      </c>
      <c r="H70" s="96">
        <v>21322.200000000001</v>
      </c>
      <c r="I70" s="96">
        <v>0</v>
      </c>
      <c r="J70" s="96">
        <v>0</v>
      </c>
      <c r="K70" s="96">
        <v>0</v>
      </c>
      <c r="L70" s="96">
        <f t="shared" si="22"/>
        <v>101020.39999999999</v>
      </c>
      <c r="M70" s="72"/>
    </row>
    <row r="71" ht="38.25">
      <c r="A71" s="24"/>
      <c r="B71" s="92"/>
      <c r="C71" s="92" t="s">
        <v>114</v>
      </c>
      <c r="D71" s="96">
        <v>0</v>
      </c>
      <c r="E71" s="96">
        <v>0</v>
      </c>
      <c r="F71" s="96">
        <v>0</v>
      </c>
      <c r="G71" s="96">
        <v>0</v>
      </c>
      <c r="H71" s="96">
        <v>0</v>
      </c>
      <c r="I71" s="96">
        <v>0</v>
      </c>
      <c r="J71" s="96">
        <v>0</v>
      </c>
      <c r="K71" s="96">
        <v>0</v>
      </c>
      <c r="L71" s="96">
        <f t="shared" si="22"/>
        <v>0</v>
      </c>
      <c r="M71" s="72"/>
    </row>
    <row r="72" ht="25.5">
      <c r="A72" s="36"/>
      <c r="B72" s="92"/>
      <c r="C72" s="92" t="s">
        <v>115</v>
      </c>
      <c r="D72" s="96">
        <v>0</v>
      </c>
      <c r="E72" s="96">
        <v>0</v>
      </c>
      <c r="F72" s="96">
        <v>0</v>
      </c>
      <c r="G72" s="96">
        <v>0</v>
      </c>
      <c r="H72" s="96">
        <v>0</v>
      </c>
      <c r="I72" s="96">
        <v>0</v>
      </c>
      <c r="J72" s="96">
        <v>0</v>
      </c>
      <c r="K72" s="96">
        <v>0</v>
      </c>
      <c r="L72" s="96">
        <f t="shared" ref="L72:L82" si="38">SUM(D72:K72)</f>
        <v>0</v>
      </c>
      <c r="M72" s="72"/>
    </row>
    <row r="73" s="119" customFormat="1" ht="15" customHeight="1">
      <c r="A73" s="82" t="s">
        <v>118</v>
      </c>
      <c r="B73" s="92" t="s">
        <v>90</v>
      </c>
      <c r="C73" s="99" t="s">
        <v>13</v>
      </c>
      <c r="D73" s="120">
        <f>D74+D75+D76+D77</f>
        <v>11190</v>
      </c>
      <c r="E73" s="120">
        <f t="shared" si="31"/>
        <v>11190</v>
      </c>
      <c r="F73" s="120">
        <f t="shared" si="31"/>
        <v>11354.299999999999</v>
      </c>
      <c r="G73" s="120">
        <f t="shared" si="37"/>
        <v>11590</v>
      </c>
      <c r="H73" s="120">
        <f t="shared" si="31"/>
        <v>11590</v>
      </c>
      <c r="I73" s="120">
        <f t="shared" si="31"/>
        <v>11590</v>
      </c>
      <c r="J73" s="120">
        <f t="shared" si="31"/>
        <v>11590</v>
      </c>
      <c r="K73" s="120">
        <f t="shared" si="31"/>
        <v>11590</v>
      </c>
      <c r="L73" s="94">
        <f t="shared" si="38"/>
        <v>91684.300000000003</v>
      </c>
      <c r="M73" s="72"/>
    </row>
    <row r="74" s="119" customFormat="1" ht="25.5">
      <c r="A74" s="82"/>
      <c r="B74" s="92"/>
      <c r="C74" s="92" t="s">
        <v>112</v>
      </c>
      <c r="D74" s="121">
        <v>0</v>
      </c>
      <c r="E74" s="121">
        <v>0</v>
      </c>
      <c r="F74" s="121">
        <v>0</v>
      </c>
      <c r="G74" s="121">
        <v>0</v>
      </c>
      <c r="H74" s="121">
        <v>0</v>
      </c>
      <c r="I74" s="121">
        <v>0</v>
      </c>
      <c r="J74" s="121">
        <v>0</v>
      </c>
      <c r="K74" s="121">
        <v>0</v>
      </c>
      <c r="L74" s="96">
        <f t="shared" si="38"/>
        <v>0</v>
      </c>
      <c r="M74" s="72"/>
    </row>
    <row r="75" s="119" customFormat="1">
      <c r="A75" s="82"/>
      <c r="B75" s="92"/>
      <c r="C75" s="92" t="s">
        <v>113</v>
      </c>
      <c r="D75" s="121">
        <v>11190</v>
      </c>
      <c r="E75" s="121">
        <v>11190</v>
      </c>
      <c r="F75" s="28">
        <v>11354.299999999999</v>
      </c>
      <c r="G75" s="28">
        <v>11590</v>
      </c>
      <c r="H75" s="28">
        <v>11590</v>
      </c>
      <c r="I75" s="28">
        <v>11590</v>
      </c>
      <c r="J75" s="28">
        <v>11590</v>
      </c>
      <c r="K75" s="28">
        <v>11590</v>
      </c>
      <c r="L75" s="96">
        <f t="shared" si="38"/>
        <v>91684.300000000003</v>
      </c>
      <c r="M75" s="72"/>
    </row>
    <row r="76" s="119" customFormat="1" ht="38.25">
      <c r="A76" s="82"/>
      <c r="B76" s="92"/>
      <c r="C76" s="92" t="s">
        <v>114</v>
      </c>
      <c r="D76" s="121">
        <v>0</v>
      </c>
      <c r="E76" s="121">
        <v>0</v>
      </c>
      <c r="F76" s="121">
        <v>0</v>
      </c>
      <c r="G76" s="121">
        <v>0</v>
      </c>
      <c r="H76" s="121">
        <v>0</v>
      </c>
      <c r="I76" s="121">
        <v>0</v>
      </c>
      <c r="J76" s="121">
        <v>0</v>
      </c>
      <c r="K76" s="121">
        <v>0</v>
      </c>
      <c r="L76" s="96">
        <f t="shared" si="38"/>
        <v>0</v>
      </c>
      <c r="M76" s="72"/>
    </row>
    <row r="77" s="119" customFormat="1" ht="32.25" customHeight="1">
      <c r="A77" s="82"/>
      <c r="B77" s="92"/>
      <c r="C77" s="92" t="s">
        <v>115</v>
      </c>
      <c r="D77" s="121">
        <v>0</v>
      </c>
      <c r="E77" s="121">
        <v>0</v>
      </c>
      <c r="F77" s="121">
        <v>0</v>
      </c>
      <c r="G77" s="121">
        <v>0</v>
      </c>
      <c r="H77" s="121">
        <v>0</v>
      </c>
      <c r="I77" s="121">
        <v>0</v>
      </c>
      <c r="J77" s="121">
        <v>0</v>
      </c>
      <c r="K77" s="121">
        <v>0</v>
      </c>
      <c r="L77" s="96">
        <f t="shared" si="38"/>
        <v>0</v>
      </c>
      <c r="M77" s="72"/>
    </row>
    <row r="78" ht="25.5">
      <c r="A78" s="50" t="s">
        <v>75</v>
      </c>
      <c r="B78" s="92" t="s">
        <v>97</v>
      </c>
      <c r="C78" s="122" t="s">
        <v>13</v>
      </c>
      <c r="D78" s="118">
        <f>D79+D80+D81+D82</f>
        <v>25000</v>
      </c>
      <c r="E78" s="118">
        <f t="shared" si="31"/>
        <v>31407.5</v>
      </c>
      <c r="F78" s="118">
        <f t="shared" ref="F78:K83" si="39">F79+F80+F81+F82</f>
        <v>34521.699999999997</v>
      </c>
      <c r="G78" s="118">
        <f t="shared" si="37"/>
        <v>26941.400000000001</v>
      </c>
      <c r="H78" s="118">
        <f t="shared" si="39"/>
        <v>26941.400000000001</v>
      </c>
      <c r="I78" s="118">
        <f t="shared" si="39"/>
        <v>20609.599999999999</v>
      </c>
      <c r="J78" s="118">
        <f t="shared" si="39"/>
        <v>0</v>
      </c>
      <c r="K78" s="118">
        <f t="shared" si="39"/>
        <v>0</v>
      </c>
      <c r="L78" s="94">
        <f t="shared" si="38"/>
        <v>165421.60000000001</v>
      </c>
      <c r="M78" s="72"/>
    </row>
    <row r="79" ht="25.5">
      <c r="A79" s="50"/>
      <c r="B79" s="92"/>
      <c r="C79" s="123" t="s">
        <v>112</v>
      </c>
      <c r="D79" s="124">
        <v>0</v>
      </c>
      <c r="E79" s="124">
        <v>0</v>
      </c>
      <c r="F79" s="124">
        <v>0</v>
      </c>
      <c r="G79" s="124">
        <v>0</v>
      </c>
      <c r="H79" s="124">
        <v>0</v>
      </c>
      <c r="I79" s="124">
        <v>0</v>
      </c>
      <c r="J79" s="124">
        <v>0</v>
      </c>
      <c r="K79" s="124">
        <v>0</v>
      </c>
      <c r="L79" s="96">
        <f t="shared" si="38"/>
        <v>0</v>
      </c>
      <c r="M79" s="72"/>
    </row>
    <row r="80">
      <c r="A80" s="50"/>
      <c r="B80" s="92"/>
      <c r="C80" s="123" t="s">
        <v>113</v>
      </c>
      <c r="D80" s="124">
        <v>25000</v>
      </c>
      <c r="E80" s="48">
        <v>31407.5</v>
      </c>
      <c r="F80" s="124">
        <v>34521.699999999997</v>
      </c>
      <c r="G80" s="124">
        <v>26941.400000000001</v>
      </c>
      <c r="H80" s="124">
        <v>26941.400000000001</v>
      </c>
      <c r="I80" s="124">
        <v>20609.599999999999</v>
      </c>
      <c r="J80" s="124">
        <v>0</v>
      </c>
      <c r="K80" s="124">
        <v>0</v>
      </c>
      <c r="L80" s="96">
        <f t="shared" si="38"/>
        <v>165421.60000000001</v>
      </c>
      <c r="M80" s="72"/>
    </row>
    <row r="81" ht="38.25">
      <c r="A81" s="50"/>
      <c r="B81" s="92"/>
      <c r="C81" s="123" t="s">
        <v>114</v>
      </c>
      <c r="D81" s="124">
        <v>0</v>
      </c>
      <c r="E81" s="124">
        <v>0</v>
      </c>
      <c r="F81" s="124">
        <v>0</v>
      </c>
      <c r="G81" s="124">
        <v>0</v>
      </c>
      <c r="H81" s="124">
        <v>0</v>
      </c>
      <c r="I81" s="124">
        <v>0</v>
      </c>
      <c r="J81" s="124">
        <v>0</v>
      </c>
      <c r="K81" s="124">
        <v>0</v>
      </c>
      <c r="L81" s="96">
        <f t="shared" si="38"/>
        <v>0</v>
      </c>
      <c r="M81" s="72"/>
    </row>
    <row r="82" ht="25.5">
      <c r="A82" s="50"/>
      <c r="B82" s="92"/>
      <c r="C82" s="123" t="s">
        <v>115</v>
      </c>
      <c r="D82" s="124">
        <v>0</v>
      </c>
      <c r="E82" s="124">
        <v>0</v>
      </c>
      <c r="F82" s="124">
        <v>0</v>
      </c>
      <c r="G82" s="124">
        <v>0</v>
      </c>
      <c r="H82" s="124">
        <v>0</v>
      </c>
      <c r="I82" s="124">
        <v>0</v>
      </c>
      <c r="J82" s="124">
        <v>0</v>
      </c>
      <c r="K82" s="124">
        <v>0</v>
      </c>
      <c r="L82" s="96">
        <f t="shared" si="38"/>
        <v>0</v>
      </c>
      <c r="M82" s="72"/>
    </row>
    <row r="83" s="119" customFormat="1" ht="25.5">
      <c r="A83" s="50">
        <v>13</v>
      </c>
      <c r="B83" s="18" t="s">
        <v>103</v>
      </c>
      <c r="C83" s="122" t="s">
        <v>13</v>
      </c>
      <c r="D83" s="48">
        <v>0</v>
      </c>
      <c r="E83" s="48">
        <v>0</v>
      </c>
      <c r="F83" s="48">
        <f t="shared" si="39"/>
        <v>27500</v>
      </c>
      <c r="G83" s="48">
        <v>6000</v>
      </c>
      <c r="H83" s="48">
        <v>6000</v>
      </c>
      <c r="I83" s="48">
        <v>0</v>
      </c>
      <c r="J83" s="48">
        <v>0</v>
      </c>
      <c r="K83" s="48">
        <v>0</v>
      </c>
      <c r="L83" s="48">
        <v>0</v>
      </c>
      <c r="M83" s="72"/>
    </row>
    <row r="84" s="119" customFormat="1" ht="25.5">
      <c r="A84" s="50"/>
      <c r="B84" s="24"/>
      <c r="C84" s="123" t="s">
        <v>112</v>
      </c>
      <c r="D84" s="31">
        <v>0</v>
      </c>
      <c r="E84" s="31">
        <v>0</v>
      </c>
      <c r="F84" s="31">
        <v>0</v>
      </c>
      <c r="G84" s="31">
        <v>0</v>
      </c>
      <c r="H84" s="31">
        <v>0</v>
      </c>
      <c r="I84" s="31">
        <v>0</v>
      </c>
      <c r="J84" s="31">
        <v>0</v>
      </c>
      <c r="K84" s="31">
        <v>0</v>
      </c>
      <c r="L84" s="31">
        <v>0</v>
      </c>
      <c r="M84" s="72"/>
    </row>
    <row r="85" s="119" customFormat="1">
      <c r="A85" s="50"/>
      <c r="B85" s="24"/>
      <c r="C85" s="123" t="s">
        <v>113</v>
      </c>
      <c r="D85" s="31">
        <v>0</v>
      </c>
      <c r="E85" s="31">
        <v>0</v>
      </c>
      <c r="F85" s="31">
        <v>27500</v>
      </c>
      <c r="G85" s="31">
        <v>6000</v>
      </c>
      <c r="H85" s="31">
        <v>6000</v>
      </c>
      <c r="I85" s="31">
        <v>0</v>
      </c>
      <c r="J85" s="31">
        <v>0</v>
      </c>
      <c r="K85" s="31">
        <v>0</v>
      </c>
      <c r="L85" s="31">
        <v>0</v>
      </c>
      <c r="M85" s="72"/>
    </row>
    <row r="86" s="119" customFormat="1" ht="38.25">
      <c r="A86" s="50"/>
      <c r="B86" s="24"/>
      <c r="C86" s="123" t="s">
        <v>114</v>
      </c>
      <c r="D86" s="31">
        <v>0</v>
      </c>
      <c r="E86" s="31">
        <v>0</v>
      </c>
      <c r="F86" s="31">
        <v>0</v>
      </c>
      <c r="G86" s="31">
        <v>0</v>
      </c>
      <c r="H86" s="31">
        <v>0</v>
      </c>
      <c r="I86" s="31">
        <v>0</v>
      </c>
      <c r="J86" s="31">
        <v>0</v>
      </c>
      <c r="K86" s="31">
        <v>0</v>
      </c>
      <c r="L86" s="31">
        <v>0</v>
      </c>
      <c r="M86" s="72"/>
    </row>
    <row r="87" s="119" customFormat="1" ht="25.5">
      <c r="A87" s="50"/>
      <c r="B87" s="36"/>
      <c r="C87" s="123" t="s">
        <v>115</v>
      </c>
      <c r="D87" s="31">
        <v>0</v>
      </c>
      <c r="E87" s="31">
        <v>0</v>
      </c>
      <c r="F87" s="31">
        <v>0</v>
      </c>
      <c r="G87" s="31">
        <v>0</v>
      </c>
      <c r="H87" s="31">
        <v>0</v>
      </c>
      <c r="I87" s="31">
        <v>0</v>
      </c>
      <c r="J87" s="31">
        <v>0</v>
      </c>
      <c r="K87" s="31">
        <v>0</v>
      </c>
      <c r="L87" s="31">
        <v>0</v>
      </c>
      <c r="M87" s="72"/>
    </row>
    <row r="88">
      <c r="D88" s="84"/>
    </row>
    <row r="89">
      <c r="D89" s="84"/>
    </row>
    <row r="90">
      <c r="D90" s="84"/>
    </row>
    <row r="91">
      <c r="D91" s="84"/>
    </row>
    <row r="92">
      <c r="D92" s="84"/>
    </row>
    <row r="93">
      <c r="D93" s="84"/>
    </row>
    <row r="94">
      <c r="D94" s="84"/>
    </row>
    <row r="95">
      <c r="D95" s="84"/>
    </row>
    <row r="96">
      <c r="D96" s="84"/>
    </row>
    <row r="97">
      <c r="D97" s="84"/>
    </row>
    <row r="98">
      <c r="D98" s="84"/>
    </row>
    <row r="99">
      <c r="D99" s="84"/>
    </row>
    <row r="100">
      <c r="D100" s="84"/>
    </row>
    <row r="101">
      <c r="D101" s="84"/>
    </row>
    <row r="102">
      <c r="D102" s="84"/>
    </row>
    <row r="103">
      <c r="D103" s="84"/>
    </row>
    <row r="104">
      <c r="D104" s="84"/>
    </row>
    <row r="105">
      <c r="D105" s="84"/>
    </row>
    <row r="106">
      <c r="D106" s="84"/>
    </row>
    <row r="107">
      <c r="D107" s="84"/>
    </row>
    <row r="108">
      <c r="D108" s="84"/>
    </row>
    <row r="109">
      <c r="D109" s="84"/>
    </row>
    <row r="110">
      <c r="D110" s="84"/>
    </row>
    <row r="111">
      <c r="D111" s="84"/>
    </row>
    <row r="112">
      <c r="D112" s="84"/>
    </row>
    <row r="113">
      <c r="D113" s="84"/>
    </row>
    <row r="114">
      <c r="D114" s="84"/>
    </row>
    <row r="115">
      <c r="D115" s="84"/>
    </row>
    <row r="116">
      <c r="D116" s="84"/>
    </row>
    <row r="117">
      <c r="D117" s="84"/>
    </row>
    <row r="118">
      <c r="D118" s="84"/>
    </row>
    <row r="119">
      <c r="D119" s="84"/>
    </row>
    <row r="120">
      <c r="D120" s="84"/>
    </row>
    <row r="121">
      <c r="D121" s="84"/>
    </row>
    <row r="122">
      <c r="D122" s="84"/>
    </row>
    <row r="123">
      <c r="D123" s="84"/>
    </row>
    <row r="124">
      <c r="D124" s="84"/>
    </row>
    <row r="125">
      <c r="D125" s="84"/>
    </row>
    <row r="126">
      <c r="D126" s="84"/>
    </row>
    <row r="127">
      <c r="D127" s="84"/>
    </row>
    <row r="128">
      <c r="D128" s="84"/>
    </row>
    <row r="129">
      <c r="D129" s="84"/>
    </row>
    <row r="130">
      <c r="D130" s="84"/>
    </row>
    <row r="131">
      <c r="D131" s="84"/>
    </row>
    <row r="132">
      <c r="D132" s="84"/>
    </row>
    <row r="133">
      <c r="D133" s="84"/>
    </row>
    <row r="134">
      <c r="D134" s="84"/>
    </row>
    <row r="135">
      <c r="D135" s="84"/>
    </row>
    <row r="136">
      <c r="D136" s="84"/>
    </row>
    <row r="137">
      <c r="D137" s="84"/>
    </row>
    <row r="138">
      <c r="D138" s="84"/>
    </row>
    <row r="139">
      <c r="D139" s="84"/>
    </row>
    <row r="140">
      <c r="D140" s="84"/>
    </row>
    <row r="141">
      <c r="D141" s="84"/>
    </row>
    <row r="142">
      <c r="D142" s="84"/>
    </row>
    <row r="143">
      <c r="D143" s="84"/>
    </row>
    <row r="144">
      <c r="D144" s="84"/>
    </row>
    <row r="145">
      <c r="D145" s="84"/>
    </row>
    <row r="146">
      <c r="D146" s="84"/>
    </row>
    <row r="147">
      <c r="D147" s="84"/>
    </row>
    <row r="148">
      <c r="D148" s="84"/>
    </row>
    <row r="149">
      <c r="D149" s="84"/>
    </row>
    <row r="150">
      <c r="D150" s="84"/>
    </row>
    <row r="151">
      <c r="D151" s="84"/>
    </row>
    <row r="152">
      <c r="D152" s="84"/>
    </row>
    <row r="153">
      <c r="D153" s="84"/>
    </row>
    <row r="154">
      <c r="D154" s="84"/>
    </row>
    <row r="155">
      <c r="D155" s="84"/>
    </row>
    <row r="156">
      <c r="D156" s="84"/>
    </row>
    <row r="157">
      <c r="D157" s="84"/>
    </row>
    <row r="158">
      <c r="D158" s="84"/>
    </row>
    <row r="159">
      <c r="D159" s="84"/>
    </row>
    <row r="160">
      <c r="D160" s="84"/>
    </row>
    <row r="161">
      <c r="D161" s="84"/>
    </row>
    <row r="162">
      <c r="D162" s="84"/>
    </row>
    <row r="163">
      <c r="D163" s="84"/>
    </row>
    <row r="164">
      <c r="D164" s="84"/>
    </row>
    <row r="165">
      <c r="D165" s="84"/>
    </row>
    <row r="166">
      <c r="D166" s="84"/>
    </row>
    <row r="167">
      <c r="D167" s="84"/>
    </row>
    <row r="168">
      <c r="D168" s="84"/>
    </row>
    <row r="169">
      <c r="D169" s="84"/>
    </row>
    <row r="170">
      <c r="D170" s="84"/>
    </row>
    <row r="171">
      <c r="D171" s="84"/>
    </row>
    <row r="172">
      <c r="D172" s="84"/>
    </row>
    <row r="173">
      <c r="D173" s="84"/>
    </row>
    <row r="174">
      <c r="D174" s="84"/>
    </row>
    <row r="175">
      <c r="D175" s="84"/>
    </row>
    <row r="176">
      <c r="D176" s="84"/>
    </row>
    <row r="177">
      <c r="D177" s="84"/>
    </row>
    <row r="178">
      <c r="D178" s="84"/>
    </row>
    <row r="179">
      <c r="D179" s="84"/>
    </row>
    <row r="180">
      <c r="D180" s="84"/>
    </row>
    <row r="181">
      <c r="D181" s="84"/>
    </row>
    <row r="182">
      <c r="D182" s="84"/>
    </row>
    <row r="183">
      <c r="D183" s="84"/>
    </row>
    <row r="184">
      <c r="D184" s="84"/>
    </row>
    <row r="185">
      <c r="D185" s="84"/>
    </row>
    <row r="186">
      <c r="D186" s="84"/>
    </row>
    <row r="187">
      <c r="D187" s="84"/>
    </row>
    <row r="188">
      <c r="D188" s="84"/>
    </row>
    <row r="189">
      <c r="D189" s="84"/>
    </row>
    <row r="190">
      <c r="D190" s="84"/>
    </row>
    <row r="191">
      <c r="D191" s="84"/>
    </row>
    <row r="192">
      <c r="D192" s="84"/>
    </row>
    <row r="193">
      <c r="D193" s="84"/>
    </row>
    <row r="194">
      <c r="D194" s="84"/>
    </row>
    <row r="195">
      <c r="D195" s="84"/>
    </row>
    <row r="196">
      <c r="D196" s="84"/>
    </row>
    <row r="197">
      <c r="D197" s="84"/>
    </row>
    <row r="198">
      <c r="D198" s="84"/>
    </row>
    <row r="199">
      <c r="D199" s="84"/>
    </row>
    <row r="200">
      <c r="D200" s="84"/>
    </row>
    <row r="201">
      <c r="D201" s="84"/>
    </row>
    <row r="202">
      <c r="D202" s="84"/>
    </row>
    <row r="203">
      <c r="D203" s="84"/>
    </row>
    <row r="204">
      <c r="D204" s="84"/>
    </row>
    <row r="205">
      <c r="D205" s="84"/>
    </row>
    <row r="206">
      <c r="D206" s="84"/>
    </row>
    <row r="207">
      <c r="D207" s="84"/>
    </row>
    <row r="208">
      <c r="D208" s="84"/>
    </row>
    <row r="209">
      <c r="D209" s="84"/>
    </row>
    <row r="210">
      <c r="D210" s="84"/>
    </row>
    <row r="211">
      <c r="D211" s="84"/>
    </row>
    <row r="212">
      <c r="D212" s="84"/>
    </row>
    <row r="213">
      <c r="D213" s="84"/>
    </row>
    <row r="214">
      <c r="D214" s="84"/>
    </row>
    <row r="215">
      <c r="D215" s="84"/>
    </row>
    <row r="216">
      <c r="D216" s="84"/>
    </row>
    <row r="217">
      <c r="D217" s="84"/>
    </row>
    <row r="218">
      <c r="D218" s="84"/>
    </row>
    <row r="219">
      <c r="D219" s="84"/>
    </row>
    <row r="220">
      <c r="D220" s="84"/>
    </row>
    <row r="221">
      <c r="D221" s="84"/>
    </row>
    <row r="222">
      <c r="D222" s="84"/>
    </row>
    <row r="223">
      <c r="D223" s="84"/>
    </row>
    <row r="224">
      <c r="D224" s="84"/>
    </row>
    <row r="225">
      <c r="D225" s="84"/>
    </row>
    <row r="226">
      <c r="D226" s="84"/>
    </row>
    <row r="227">
      <c r="D227" s="84"/>
    </row>
    <row r="228">
      <c r="D228" s="84"/>
    </row>
    <row r="229">
      <c r="D229" s="84"/>
    </row>
    <row r="230">
      <c r="D230" s="84"/>
    </row>
    <row r="231">
      <c r="D231" s="84"/>
    </row>
    <row r="232">
      <c r="D232" s="84"/>
    </row>
    <row r="233">
      <c r="D233" s="84"/>
    </row>
    <row r="234">
      <c r="D234" s="84"/>
    </row>
    <row r="235">
      <c r="D235" s="84"/>
    </row>
    <row r="236">
      <c r="D236" s="84"/>
    </row>
    <row r="237">
      <c r="D237" s="84"/>
    </row>
    <row r="238">
      <c r="D238" s="84"/>
    </row>
    <row r="239">
      <c r="D239" s="84"/>
    </row>
    <row r="240">
      <c r="D240" s="84"/>
    </row>
    <row r="241">
      <c r="D241" s="84"/>
    </row>
    <row r="242">
      <c r="D242" s="84"/>
    </row>
    <row r="243">
      <c r="D243" s="84"/>
    </row>
    <row r="244">
      <c r="D244" s="84"/>
    </row>
    <row r="245">
      <c r="D245" s="84"/>
    </row>
    <row r="246">
      <c r="D246" s="84"/>
    </row>
    <row r="247">
      <c r="D247" s="84"/>
    </row>
    <row r="248">
      <c r="D248" s="84"/>
    </row>
    <row r="249">
      <c r="D249" s="84"/>
    </row>
    <row r="250">
      <c r="D250" s="84"/>
    </row>
    <row r="251">
      <c r="D251" s="84"/>
    </row>
    <row r="252">
      <c r="D252" s="84"/>
    </row>
    <row r="253">
      <c r="D253" s="84"/>
    </row>
    <row r="254">
      <c r="D254" s="84"/>
    </row>
    <row r="255">
      <c r="D255" s="84"/>
    </row>
    <row r="256">
      <c r="D256" s="84"/>
    </row>
    <row r="257">
      <c r="D257" s="84"/>
    </row>
    <row r="258">
      <c r="D258" s="84"/>
    </row>
    <row r="259">
      <c r="D259" s="84"/>
    </row>
    <row r="260">
      <c r="D260" s="84"/>
    </row>
    <row r="261">
      <c r="D261" s="84"/>
    </row>
    <row r="262">
      <c r="D262" s="84"/>
    </row>
    <row r="263">
      <c r="D263" s="84"/>
    </row>
    <row r="264">
      <c r="D264" s="84"/>
    </row>
    <row r="265">
      <c r="D265" s="84"/>
    </row>
    <row r="266">
      <c r="D266" s="84"/>
    </row>
    <row r="267">
      <c r="D267" s="84"/>
    </row>
    <row r="268">
      <c r="D268" s="84"/>
    </row>
    <row r="269">
      <c r="D269" s="84"/>
    </row>
    <row r="270">
      <c r="D270" s="84"/>
    </row>
    <row r="271">
      <c r="D271" s="84"/>
    </row>
    <row r="272">
      <c r="D272" s="84"/>
    </row>
    <row r="273">
      <c r="D273" s="84"/>
    </row>
    <row r="274">
      <c r="D274" s="84"/>
    </row>
    <row r="275">
      <c r="D275" s="84"/>
    </row>
    <row r="276">
      <c r="D276" s="84"/>
    </row>
    <row r="277">
      <c r="D277" s="84"/>
    </row>
    <row r="278">
      <c r="D278" s="84"/>
    </row>
    <row r="279">
      <c r="D279" s="84"/>
    </row>
    <row r="280">
      <c r="D280" s="84"/>
    </row>
    <row r="281">
      <c r="D281" s="84"/>
    </row>
    <row r="282">
      <c r="D282" s="84"/>
    </row>
    <row r="283">
      <c r="D283" s="84"/>
    </row>
    <row r="284">
      <c r="D284" s="84"/>
    </row>
    <row r="285">
      <c r="D285" s="84"/>
    </row>
    <row r="286">
      <c r="D286" s="84"/>
    </row>
    <row r="287">
      <c r="D287" s="84"/>
    </row>
    <row r="288">
      <c r="D288" s="84"/>
    </row>
    <row r="289">
      <c r="D289" s="84"/>
    </row>
    <row r="290">
      <c r="D290" s="84"/>
    </row>
    <row r="291">
      <c r="D291" s="84"/>
    </row>
    <row r="292">
      <c r="D292" s="84"/>
    </row>
    <row r="293">
      <c r="D293" s="84"/>
    </row>
    <row r="294">
      <c r="D294" s="84"/>
    </row>
    <row r="295">
      <c r="D295" s="84"/>
    </row>
    <row r="296">
      <c r="D296" s="84"/>
    </row>
    <row r="297">
      <c r="D297" s="84"/>
    </row>
    <row r="298">
      <c r="D298" s="84"/>
    </row>
    <row r="299">
      <c r="D299" s="84"/>
    </row>
    <row r="300">
      <c r="D300" s="84"/>
    </row>
    <row r="301">
      <c r="D301" s="84"/>
    </row>
    <row r="302">
      <c r="D302" s="84"/>
    </row>
    <row r="303">
      <c r="D303" s="84"/>
    </row>
    <row r="304">
      <c r="D304" s="84"/>
    </row>
    <row r="305">
      <c r="D305" s="84"/>
    </row>
    <row r="306">
      <c r="D306" s="84"/>
    </row>
    <row r="307">
      <c r="D307" s="84"/>
    </row>
    <row r="308">
      <c r="D308" s="84"/>
    </row>
    <row r="309">
      <c r="D309" s="84"/>
    </row>
    <row r="310">
      <c r="D310" s="84"/>
    </row>
    <row r="311">
      <c r="D311" s="84"/>
    </row>
    <row r="312">
      <c r="D312" s="84"/>
    </row>
    <row r="313">
      <c r="D313" s="84"/>
    </row>
    <row r="314">
      <c r="D314" s="84"/>
    </row>
    <row r="315">
      <c r="D315" s="84"/>
    </row>
    <row r="316">
      <c r="D316" s="84"/>
    </row>
    <row r="317">
      <c r="D317" s="84"/>
    </row>
    <row r="318">
      <c r="D318" s="84"/>
    </row>
    <row r="319">
      <c r="D319" s="84"/>
    </row>
    <row r="320">
      <c r="D320" s="84"/>
    </row>
    <row r="321">
      <c r="D321" s="84"/>
    </row>
    <row r="322">
      <c r="D322" s="84"/>
    </row>
    <row r="323">
      <c r="D323" s="84"/>
    </row>
    <row r="324">
      <c r="D324" s="84"/>
    </row>
    <row r="325">
      <c r="D325" s="84"/>
    </row>
    <row r="326">
      <c r="D326" s="84"/>
    </row>
    <row r="327">
      <c r="D327" s="84"/>
    </row>
    <row r="328">
      <c r="D328" s="84"/>
    </row>
    <row r="329">
      <c r="D329" s="84"/>
    </row>
    <row r="330">
      <c r="D330" s="84"/>
    </row>
    <row r="331">
      <c r="D331" s="84"/>
    </row>
    <row r="332">
      <c r="D332" s="84"/>
    </row>
    <row r="333">
      <c r="D333" s="84"/>
    </row>
    <row r="334">
      <c r="D334" s="84"/>
    </row>
    <row r="335">
      <c r="D335" s="84"/>
    </row>
    <row r="336">
      <c r="D336" s="84"/>
    </row>
    <row r="337">
      <c r="D337" s="84"/>
    </row>
    <row r="338">
      <c r="D338" s="84"/>
    </row>
    <row r="339">
      <c r="D339" s="84"/>
    </row>
    <row r="340">
      <c r="D340" s="84"/>
    </row>
    <row r="341">
      <c r="D341" s="84"/>
    </row>
    <row r="342">
      <c r="D342" s="84"/>
    </row>
    <row r="343">
      <c r="D343" s="84"/>
    </row>
    <row r="344">
      <c r="D344" s="84"/>
    </row>
    <row r="345">
      <c r="D345" s="84"/>
    </row>
    <row r="346">
      <c r="D346" s="84"/>
    </row>
    <row r="347">
      <c r="D347" s="84"/>
    </row>
    <row r="348">
      <c r="D348" s="84"/>
    </row>
    <row r="349">
      <c r="D349" s="84"/>
    </row>
    <row r="350">
      <c r="D350" s="84"/>
    </row>
    <row r="351">
      <c r="D351" s="84"/>
    </row>
    <row r="352">
      <c r="D352" s="84"/>
    </row>
    <row r="353">
      <c r="D353" s="84"/>
    </row>
    <row r="354">
      <c r="D354" s="84"/>
    </row>
    <row r="355">
      <c r="D355" s="84"/>
    </row>
    <row r="356">
      <c r="D356" s="84"/>
    </row>
    <row r="357">
      <c r="D357" s="84"/>
    </row>
    <row r="358">
      <c r="D358" s="84"/>
    </row>
    <row r="359">
      <c r="D359" s="84"/>
    </row>
    <row r="360">
      <c r="D360" s="84"/>
    </row>
    <row r="361">
      <c r="D361" s="84"/>
    </row>
    <row r="362">
      <c r="D362" s="84"/>
    </row>
    <row r="363">
      <c r="D363" s="84"/>
    </row>
    <row r="364">
      <c r="D364" s="84"/>
    </row>
    <row r="365">
      <c r="D365" s="84"/>
    </row>
    <row r="366">
      <c r="D366" s="84"/>
    </row>
    <row r="367">
      <c r="D367" s="84"/>
    </row>
    <row r="368">
      <c r="D368" s="84"/>
    </row>
    <row r="369">
      <c r="D369" s="84"/>
    </row>
    <row r="370">
      <c r="D370" s="84"/>
    </row>
    <row r="371">
      <c r="D371" s="84"/>
    </row>
    <row r="372">
      <c r="D372" s="84"/>
    </row>
    <row r="373">
      <c r="D373" s="84"/>
    </row>
    <row r="374">
      <c r="D374" s="84"/>
    </row>
    <row r="375">
      <c r="D375" s="84"/>
    </row>
    <row r="376">
      <c r="D376" s="84"/>
    </row>
    <row r="377">
      <c r="D377" s="84"/>
    </row>
    <row r="378">
      <c r="D378" s="84"/>
    </row>
    <row r="379">
      <c r="D379" s="84"/>
    </row>
    <row r="380">
      <c r="D380" s="84"/>
    </row>
    <row r="381">
      <c r="D381" s="84"/>
    </row>
    <row r="382">
      <c r="D382" s="84"/>
    </row>
    <row r="383">
      <c r="D383" s="84"/>
    </row>
    <row r="384">
      <c r="D384" s="84"/>
    </row>
    <row r="385">
      <c r="D385" s="84"/>
    </row>
    <row r="386">
      <c r="D386" s="84"/>
    </row>
    <row r="387">
      <c r="D387" s="84"/>
    </row>
    <row r="388">
      <c r="D388" s="84"/>
    </row>
    <row r="389">
      <c r="D389" s="84"/>
    </row>
    <row r="390">
      <c r="D390" s="84"/>
    </row>
    <row r="391">
      <c r="D391" s="84"/>
    </row>
    <row r="392">
      <c r="D392" s="84"/>
    </row>
    <row r="393">
      <c r="D393" s="84"/>
    </row>
    <row r="394">
      <c r="D394" s="84"/>
    </row>
    <row r="395">
      <c r="D395" s="84"/>
    </row>
    <row r="396">
      <c r="D396" s="84"/>
    </row>
    <row r="397">
      <c r="D397" s="84"/>
    </row>
    <row r="398">
      <c r="D398" s="84"/>
    </row>
    <row r="399">
      <c r="D399" s="84"/>
    </row>
    <row r="400">
      <c r="D400" s="84"/>
    </row>
    <row r="401">
      <c r="D401" s="84"/>
    </row>
    <row r="402">
      <c r="D402" s="84"/>
    </row>
    <row r="403">
      <c r="D403" s="84"/>
    </row>
    <row r="404">
      <c r="D404" s="84"/>
    </row>
    <row r="405">
      <c r="D405" s="84"/>
    </row>
    <row r="406">
      <c r="D406" s="84"/>
    </row>
    <row r="407">
      <c r="D407" s="84"/>
    </row>
    <row r="408">
      <c r="D408" s="84"/>
    </row>
    <row r="409">
      <c r="D409" s="84"/>
    </row>
    <row r="410">
      <c r="D410" s="84"/>
    </row>
    <row r="411">
      <c r="D411" s="84"/>
    </row>
    <row r="412">
      <c r="D412" s="84"/>
    </row>
    <row r="413">
      <c r="D413" s="84"/>
    </row>
    <row r="414">
      <c r="D414" s="84"/>
    </row>
    <row r="415">
      <c r="D415" s="84"/>
    </row>
    <row r="416">
      <c r="D416" s="84"/>
    </row>
    <row r="417">
      <c r="D417" s="84"/>
    </row>
    <row r="418">
      <c r="D418" s="84"/>
    </row>
    <row r="419">
      <c r="D419" s="84"/>
    </row>
    <row r="420">
      <c r="D420" s="84"/>
    </row>
    <row r="421">
      <c r="D421" s="84"/>
    </row>
    <row r="422">
      <c r="D422" s="84"/>
    </row>
    <row r="423">
      <c r="D423" s="84"/>
    </row>
    <row r="424">
      <c r="D424" s="84"/>
    </row>
    <row r="425">
      <c r="D425" s="84"/>
    </row>
    <row r="426">
      <c r="D426" s="84"/>
    </row>
    <row r="427">
      <c r="D427" s="84"/>
    </row>
    <row r="428">
      <c r="D428" s="84"/>
    </row>
    <row r="429">
      <c r="D429" s="84"/>
    </row>
    <row r="430">
      <c r="D430" s="84"/>
    </row>
    <row r="431">
      <c r="D431" s="84"/>
    </row>
    <row r="432">
      <c r="D432" s="84"/>
    </row>
    <row r="433">
      <c r="D433" s="84"/>
    </row>
    <row r="434">
      <c r="D434" s="84"/>
    </row>
    <row r="435">
      <c r="D435" s="84"/>
    </row>
    <row r="436">
      <c r="D436" s="84"/>
    </row>
    <row r="437">
      <c r="D437" s="84"/>
    </row>
    <row r="438">
      <c r="D438" s="84"/>
    </row>
    <row r="439">
      <c r="D439" s="84"/>
    </row>
    <row r="440">
      <c r="D440" s="84"/>
    </row>
    <row r="441">
      <c r="D441" s="84"/>
    </row>
    <row r="442">
      <c r="D442" s="84"/>
    </row>
    <row r="443">
      <c r="D443" s="84"/>
    </row>
    <row r="444">
      <c r="D444" s="84"/>
    </row>
    <row r="445">
      <c r="D445" s="84"/>
    </row>
    <row r="446">
      <c r="D446" s="84"/>
    </row>
    <row r="447">
      <c r="D447" s="84"/>
    </row>
    <row r="448">
      <c r="D448" s="84"/>
    </row>
    <row r="449">
      <c r="D449" s="84"/>
    </row>
    <row r="450">
      <c r="D450" s="84"/>
    </row>
    <row r="451">
      <c r="D451" s="84"/>
    </row>
    <row r="452">
      <c r="D452" s="84"/>
    </row>
    <row r="453">
      <c r="D453" s="84"/>
    </row>
    <row r="454">
      <c r="D454" s="84"/>
    </row>
    <row r="455">
      <c r="D455" s="84"/>
    </row>
    <row r="456">
      <c r="D456" s="84"/>
    </row>
    <row r="457">
      <c r="D457" s="84"/>
    </row>
    <row r="458">
      <c r="D458" s="84"/>
    </row>
    <row r="459">
      <c r="D459" s="84"/>
    </row>
    <row r="460">
      <c r="D460" s="84"/>
    </row>
    <row r="461">
      <c r="D461" s="84"/>
    </row>
    <row r="462">
      <c r="D462" s="84"/>
    </row>
    <row r="463">
      <c r="D463" s="84"/>
    </row>
    <row r="464">
      <c r="D464" s="84"/>
    </row>
    <row r="465">
      <c r="D465" s="84"/>
    </row>
    <row r="466">
      <c r="D466" s="84"/>
    </row>
    <row r="467">
      <c r="D467" s="84"/>
    </row>
    <row r="468">
      <c r="D468" s="84"/>
    </row>
    <row r="469">
      <c r="D469" s="84"/>
    </row>
    <row r="470">
      <c r="D470" s="84"/>
    </row>
    <row r="471">
      <c r="D471" s="84"/>
    </row>
    <row r="472">
      <c r="D472" s="84"/>
    </row>
    <row r="473">
      <c r="D473" s="84"/>
    </row>
    <row r="474">
      <c r="D474" s="84"/>
    </row>
    <row r="475">
      <c r="D475" s="84"/>
    </row>
    <row r="476">
      <c r="D476" s="84"/>
    </row>
    <row r="477">
      <c r="D477" s="84"/>
    </row>
    <row r="478">
      <c r="D478" s="84"/>
    </row>
    <row r="479">
      <c r="D479" s="84"/>
    </row>
    <row r="480">
      <c r="D480" s="84"/>
    </row>
    <row r="481">
      <c r="D481" s="84"/>
    </row>
    <row r="482">
      <c r="D482" s="84"/>
    </row>
    <row r="483">
      <c r="D483" s="84"/>
    </row>
    <row r="484">
      <c r="D484" s="84"/>
    </row>
    <row r="485">
      <c r="D485" s="84"/>
    </row>
    <row r="486">
      <c r="D486" s="84"/>
    </row>
    <row r="487">
      <c r="D487" s="84"/>
    </row>
    <row r="488">
      <c r="D488" s="84"/>
    </row>
    <row r="489">
      <c r="D489" s="84"/>
    </row>
    <row r="490">
      <c r="D490" s="84"/>
    </row>
    <row r="491">
      <c r="D491" s="84"/>
    </row>
    <row r="492">
      <c r="D492" s="84"/>
    </row>
    <row r="493">
      <c r="D493" s="84"/>
    </row>
    <row r="494">
      <c r="D494" s="84"/>
    </row>
    <row r="495">
      <c r="D495" s="84"/>
    </row>
    <row r="496">
      <c r="D496" s="84"/>
    </row>
    <row r="497">
      <c r="D497" s="84"/>
    </row>
    <row r="498">
      <c r="D498" s="84"/>
    </row>
    <row r="499">
      <c r="D499" s="84"/>
    </row>
    <row r="500">
      <c r="D500" s="84"/>
    </row>
    <row r="501">
      <c r="D501" s="84"/>
    </row>
    <row r="502">
      <c r="D502" s="84"/>
    </row>
    <row r="503">
      <c r="D503" s="84"/>
    </row>
    <row r="504">
      <c r="D504" s="84"/>
    </row>
    <row r="505">
      <c r="D505" s="84"/>
    </row>
    <row r="506">
      <c r="D506" s="84"/>
    </row>
    <row r="507">
      <c r="D507" s="84"/>
    </row>
    <row r="508">
      <c r="D508" s="84"/>
    </row>
    <row r="509">
      <c r="D509" s="84"/>
    </row>
    <row r="510">
      <c r="D510" s="84"/>
    </row>
    <row r="511">
      <c r="D511" s="84"/>
    </row>
    <row r="512">
      <c r="D512" s="84"/>
    </row>
    <row r="513">
      <c r="D513" s="84"/>
    </row>
    <row r="514">
      <c r="D514" s="84"/>
    </row>
    <row r="515">
      <c r="D515" s="84"/>
    </row>
    <row r="516">
      <c r="D516" s="84"/>
    </row>
    <row r="517">
      <c r="D517" s="84"/>
    </row>
    <row r="518">
      <c r="D518" s="84"/>
    </row>
    <row r="519">
      <c r="D519" s="84"/>
    </row>
    <row r="520">
      <c r="D520" s="84"/>
    </row>
    <row r="521">
      <c r="D521" s="84"/>
    </row>
    <row r="522">
      <c r="D522" s="84"/>
    </row>
    <row r="523">
      <c r="D523" s="84"/>
    </row>
    <row r="524">
      <c r="D524" s="84"/>
    </row>
    <row r="525">
      <c r="D525" s="84"/>
    </row>
    <row r="526">
      <c r="D526" s="84"/>
    </row>
    <row r="527">
      <c r="D527" s="84"/>
    </row>
    <row r="528">
      <c r="D528" s="84"/>
    </row>
    <row r="529">
      <c r="D529" s="84"/>
    </row>
    <row r="530">
      <c r="D530" s="84"/>
    </row>
    <row r="531">
      <c r="D531" s="84"/>
    </row>
    <row r="532">
      <c r="D532" s="84"/>
    </row>
    <row r="533">
      <c r="D533" s="84"/>
    </row>
    <row r="534">
      <c r="D534" s="84"/>
    </row>
    <row r="535">
      <c r="D535" s="84"/>
    </row>
    <row r="536">
      <c r="D536" s="84"/>
    </row>
    <row r="537">
      <c r="D537" s="84"/>
    </row>
    <row r="538">
      <c r="D538" s="84"/>
    </row>
    <row r="539">
      <c r="D539" s="84"/>
    </row>
    <row r="540">
      <c r="D540" s="84"/>
    </row>
    <row r="541">
      <c r="D541" s="84"/>
    </row>
    <row r="542">
      <c r="D542" s="84"/>
    </row>
    <row r="543">
      <c r="D543" s="84"/>
    </row>
    <row r="544">
      <c r="D544" s="84"/>
    </row>
    <row r="545">
      <c r="D545" s="84"/>
    </row>
    <row r="546">
      <c r="D546" s="84"/>
    </row>
    <row r="547">
      <c r="D547" s="84"/>
    </row>
    <row r="548">
      <c r="D548" s="84"/>
    </row>
    <row r="549">
      <c r="D549" s="84"/>
    </row>
    <row r="550">
      <c r="D550" s="84"/>
    </row>
    <row r="551">
      <c r="D551" s="84"/>
    </row>
    <row r="552">
      <c r="D552" s="84"/>
    </row>
    <row r="553">
      <c r="D553" s="84"/>
    </row>
    <row r="554">
      <c r="D554" s="84"/>
    </row>
    <row r="555">
      <c r="D555" s="84"/>
    </row>
    <row r="556">
      <c r="D556" s="84"/>
    </row>
    <row r="557">
      <c r="D557" s="84"/>
    </row>
    <row r="558">
      <c r="D558" s="84"/>
    </row>
    <row r="559">
      <c r="D559" s="84"/>
    </row>
    <row r="560">
      <c r="D560" s="84"/>
    </row>
    <row r="561">
      <c r="D561" s="84"/>
    </row>
    <row r="562">
      <c r="D562" s="84"/>
    </row>
    <row r="563">
      <c r="D563" s="84"/>
    </row>
    <row r="564">
      <c r="D564" s="84"/>
    </row>
    <row r="565">
      <c r="D565" s="84"/>
    </row>
    <row r="566">
      <c r="D566" s="84"/>
    </row>
    <row r="567">
      <c r="D567" s="84"/>
    </row>
    <row r="568">
      <c r="D568" s="84"/>
    </row>
    <row r="569">
      <c r="D569" s="84"/>
    </row>
    <row r="570">
      <c r="D570" s="84"/>
    </row>
    <row r="571">
      <c r="D571" s="84"/>
    </row>
    <row r="572">
      <c r="D572" s="84"/>
    </row>
    <row r="573">
      <c r="D573" s="84"/>
    </row>
    <row r="574">
      <c r="D574" s="84"/>
    </row>
    <row r="575">
      <c r="D575" s="84"/>
    </row>
    <row r="576">
      <c r="D576" s="84"/>
    </row>
    <row r="577">
      <c r="D577" s="84"/>
    </row>
    <row r="578">
      <c r="D578" s="84"/>
    </row>
    <row r="579">
      <c r="D579" s="84"/>
    </row>
    <row r="580">
      <c r="D580" s="84"/>
    </row>
    <row r="581">
      <c r="D581" s="84"/>
    </row>
    <row r="582">
      <c r="D582" s="84"/>
    </row>
    <row r="583">
      <c r="D583" s="84"/>
    </row>
    <row r="584">
      <c r="D584" s="84"/>
    </row>
    <row r="585">
      <c r="D585" s="84"/>
    </row>
    <row r="586">
      <c r="D586" s="84"/>
    </row>
    <row r="587">
      <c r="D587" s="84"/>
    </row>
    <row r="588">
      <c r="D588" s="84"/>
    </row>
    <row r="589">
      <c r="D589" s="84"/>
    </row>
    <row r="590">
      <c r="D590" s="84"/>
    </row>
    <row r="591">
      <c r="D591" s="84"/>
    </row>
    <row r="592">
      <c r="D592" s="84"/>
    </row>
    <row r="593">
      <c r="D593" s="84"/>
    </row>
    <row r="594">
      <c r="D594" s="84"/>
    </row>
    <row r="595">
      <c r="D595" s="84"/>
    </row>
    <row r="596">
      <c r="D596" s="84"/>
    </row>
    <row r="597">
      <c r="D597" s="84"/>
    </row>
    <row r="598">
      <c r="D598" s="84"/>
    </row>
    <row r="599">
      <c r="D599" s="84"/>
    </row>
    <row r="600">
      <c r="D600" s="84"/>
    </row>
    <row r="601">
      <c r="D601" s="84"/>
    </row>
    <row r="602">
      <c r="D602" s="84"/>
    </row>
    <row r="603">
      <c r="D603" s="84"/>
    </row>
    <row r="604">
      <c r="D604" s="84"/>
    </row>
    <row r="605">
      <c r="D605" s="84"/>
    </row>
    <row r="606">
      <c r="D606" s="84"/>
    </row>
    <row r="607">
      <c r="D607" s="84"/>
    </row>
    <row r="608">
      <c r="D608" s="84"/>
    </row>
    <row r="609">
      <c r="D609" s="84"/>
    </row>
    <row r="610">
      <c r="D610" s="84"/>
    </row>
    <row r="611">
      <c r="D611" s="84"/>
    </row>
    <row r="612">
      <c r="D612" s="84"/>
    </row>
    <row r="613">
      <c r="D613" s="84"/>
    </row>
    <row r="614">
      <c r="D614" s="84"/>
    </row>
    <row r="615">
      <c r="D615" s="84"/>
    </row>
    <row r="616">
      <c r="D616" s="84"/>
    </row>
    <row r="617">
      <c r="D617" s="84"/>
    </row>
    <row r="618">
      <c r="D618" s="84"/>
    </row>
    <row r="619">
      <c r="D619" s="84"/>
    </row>
    <row r="620">
      <c r="D620" s="84"/>
    </row>
    <row r="621">
      <c r="D621" s="84"/>
    </row>
    <row r="622">
      <c r="D622" s="84"/>
    </row>
    <row r="623">
      <c r="D623" s="84"/>
    </row>
    <row r="624">
      <c r="D624" s="84"/>
    </row>
    <row r="625">
      <c r="D625" s="84"/>
    </row>
    <row r="626">
      <c r="D626" s="84"/>
    </row>
    <row r="627">
      <c r="D627" s="84"/>
    </row>
    <row r="628">
      <c r="D628" s="84"/>
    </row>
    <row r="629">
      <c r="D629" s="84"/>
    </row>
    <row r="630">
      <c r="D630" s="84"/>
    </row>
    <row r="631">
      <c r="D631" s="84"/>
    </row>
    <row r="632">
      <c r="D632" s="84"/>
    </row>
    <row r="633">
      <c r="D633" s="84"/>
    </row>
    <row r="634">
      <c r="D634" s="84"/>
    </row>
    <row r="635">
      <c r="D635" s="84"/>
    </row>
    <row r="636">
      <c r="D636" s="84"/>
    </row>
    <row r="637">
      <c r="D637" s="84"/>
    </row>
    <row r="638">
      <c r="D638" s="84"/>
    </row>
    <row r="639">
      <c r="D639" s="84"/>
    </row>
    <row r="640">
      <c r="D640" s="84"/>
    </row>
    <row r="641">
      <c r="D641" s="84"/>
    </row>
    <row r="642">
      <c r="D642" s="84"/>
    </row>
    <row r="643">
      <c r="D643" s="84"/>
    </row>
    <row r="644">
      <c r="D644" s="84"/>
    </row>
    <row r="645">
      <c r="D645" s="84"/>
    </row>
    <row r="646">
      <c r="D646" s="84"/>
    </row>
    <row r="647">
      <c r="D647" s="84"/>
    </row>
    <row r="648">
      <c r="D648" s="84"/>
    </row>
    <row r="649">
      <c r="D649" s="84"/>
    </row>
    <row r="650">
      <c r="D650" s="84"/>
    </row>
    <row r="651">
      <c r="D651" s="84"/>
    </row>
    <row r="652">
      <c r="D652" s="84"/>
    </row>
    <row r="653">
      <c r="D653" s="84"/>
    </row>
    <row r="654">
      <c r="D654" s="84"/>
    </row>
    <row r="655">
      <c r="D655" s="84"/>
    </row>
    <row r="656">
      <c r="D656" s="84"/>
    </row>
    <row r="657">
      <c r="D657" s="84"/>
    </row>
    <row r="658">
      <c r="D658" s="84"/>
    </row>
    <row r="659">
      <c r="D659" s="84"/>
    </row>
    <row r="660">
      <c r="D660" s="84"/>
    </row>
    <row r="661">
      <c r="D661" s="84"/>
    </row>
    <row r="662">
      <c r="D662" s="84"/>
    </row>
    <row r="663">
      <c r="D663" s="84"/>
    </row>
    <row r="664">
      <c r="D664" s="84"/>
    </row>
    <row r="665">
      <c r="D665" s="84"/>
    </row>
    <row r="666">
      <c r="D666" s="84"/>
    </row>
    <row r="667">
      <c r="D667" s="84"/>
    </row>
    <row r="668">
      <c r="D668" s="84"/>
    </row>
    <row r="669">
      <c r="D669" s="84"/>
    </row>
    <row r="670">
      <c r="D670" s="84"/>
    </row>
    <row r="671">
      <c r="D671" s="84"/>
    </row>
    <row r="672">
      <c r="D672" s="84"/>
    </row>
    <row r="673">
      <c r="D673" s="84"/>
    </row>
    <row r="674">
      <c r="D674" s="84"/>
    </row>
    <row r="675">
      <c r="D675" s="84"/>
    </row>
    <row r="676">
      <c r="D676" s="84"/>
    </row>
    <row r="677">
      <c r="D677" s="84"/>
    </row>
    <row r="678">
      <c r="D678" s="84"/>
    </row>
    <row r="679">
      <c r="D679" s="84"/>
    </row>
    <row r="680">
      <c r="D680" s="84"/>
    </row>
    <row r="681">
      <c r="D681" s="84"/>
    </row>
    <row r="682">
      <c r="D682" s="84"/>
    </row>
    <row r="683">
      <c r="D683" s="84"/>
    </row>
    <row r="684">
      <c r="D684" s="84"/>
    </row>
    <row r="685">
      <c r="D685" s="84"/>
    </row>
    <row r="686">
      <c r="D686" s="84"/>
    </row>
    <row r="687">
      <c r="D687" s="84"/>
    </row>
    <row r="688">
      <c r="D688" s="84"/>
    </row>
    <row r="689">
      <c r="D689" s="84"/>
    </row>
    <row r="690">
      <c r="D690" s="84"/>
    </row>
    <row r="691">
      <c r="D691" s="84"/>
    </row>
    <row r="692">
      <c r="D692" s="84"/>
    </row>
    <row r="693">
      <c r="D693" s="84"/>
    </row>
    <row r="694">
      <c r="D694" s="84"/>
    </row>
    <row r="695">
      <c r="D695" s="84"/>
    </row>
    <row r="696">
      <c r="D696" s="84"/>
    </row>
    <row r="697">
      <c r="D697" s="84"/>
    </row>
    <row r="698">
      <c r="D698" s="84"/>
    </row>
    <row r="699">
      <c r="D699" s="84"/>
    </row>
    <row r="700">
      <c r="D700" s="84"/>
    </row>
    <row r="701">
      <c r="D701" s="84"/>
    </row>
    <row r="702">
      <c r="D702" s="84"/>
    </row>
    <row r="703">
      <c r="D703" s="84"/>
    </row>
    <row r="704">
      <c r="D704" s="84"/>
    </row>
    <row r="705">
      <c r="D705" s="84"/>
    </row>
    <row r="706">
      <c r="D706" s="84"/>
    </row>
    <row r="707">
      <c r="D707" s="84"/>
    </row>
    <row r="708">
      <c r="D708" s="84"/>
    </row>
    <row r="709">
      <c r="D709" s="84"/>
    </row>
    <row r="710">
      <c r="D710" s="84"/>
    </row>
    <row r="711">
      <c r="D711" s="84"/>
    </row>
    <row r="712">
      <c r="D712" s="84"/>
    </row>
    <row r="713">
      <c r="D713" s="84"/>
    </row>
    <row r="714">
      <c r="D714" s="84"/>
    </row>
    <row r="715">
      <c r="D715" s="84"/>
    </row>
    <row r="716">
      <c r="D716" s="84"/>
    </row>
    <row r="717">
      <c r="D717" s="84"/>
    </row>
    <row r="718">
      <c r="D718" s="84"/>
    </row>
    <row r="719">
      <c r="D719" s="84"/>
    </row>
    <row r="720">
      <c r="D720" s="84"/>
    </row>
    <row r="721">
      <c r="D721" s="84"/>
    </row>
    <row r="722">
      <c r="D722" s="84"/>
    </row>
    <row r="723">
      <c r="D723" s="84"/>
    </row>
    <row r="724">
      <c r="D724" s="84"/>
    </row>
    <row r="725">
      <c r="D725" s="84"/>
    </row>
    <row r="726">
      <c r="D726" s="84"/>
    </row>
    <row r="727">
      <c r="D727" s="84"/>
    </row>
    <row r="728">
      <c r="D728" s="84"/>
    </row>
    <row r="729">
      <c r="D729" s="84"/>
    </row>
    <row r="730">
      <c r="D730" s="84"/>
    </row>
    <row r="731">
      <c r="D731" s="84"/>
    </row>
    <row r="732">
      <c r="D732" s="84"/>
    </row>
    <row r="733">
      <c r="D733" s="84"/>
    </row>
    <row r="734">
      <c r="D734" s="84"/>
    </row>
    <row r="735">
      <c r="D735" s="84"/>
    </row>
    <row r="736">
      <c r="D736" s="84"/>
    </row>
    <row r="737">
      <c r="D737" s="84"/>
    </row>
    <row r="738">
      <c r="D738" s="84"/>
    </row>
    <row r="739">
      <c r="D739" s="84"/>
    </row>
    <row r="740">
      <c r="D740" s="84"/>
    </row>
    <row r="741">
      <c r="D741" s="84"/>
    </row>
    <row r="742">
      <c r="D742" s="84"/>
    </row>
    <row r="743">
      <c r="D743" s="84"/>
    </row>
    <row r="744">
      <c r="D744" s="84"/>
    </row>
    <row r="745">
      <c r="D745" s="84"/>
    </row>
    <row r="746">
      <c r="D746" s="84"/>
    </row>
    <row r="747">
      <c r="D747" s="84"/>
    </row>
    <row r="748">
      <c r="D748" s="84"/>
    </row>
    <row r="749">
      <c r="D749" s="84"/>
    </row>
    <row r="750">
      <c r="D750" s="84"/>
    </row>
    <row r="751">
      <c r="D751" s="84"/>
    </row>
    <row r="752">
      <c r="D752" s="84"/>
    </row>
    <row r="753">
      <c r="D753" s="84"/>
    </row>
    <row r="754">
      <c r="D754" s="84"/>
    </row>
    <row r="755">
      <c r="D755" s="84"/>
    </row>
    <row r="756">
      <c r="D756" s="84"/>
    </row>
    <row r="757">
      <c r="D757" s="84"/>
    </row>
    <row r="758">
      <c r="D758" s="84"/>
    </row>
    <row r="759">
      <c r="D759" s="84"/>
    </row>
    <row r="760">
      <c r="D760" s="84"/>
    </row>
    <row r="761">
      <c r="D761" s="84"/>
    </row>
    <row r="762">
      <c r="D762" s="84"/>
    </row>
    <row r="763">
      <c r="D763" s="84"/>
    </row>
    <row r="764">
      <c r="D764" s="84"/>
    </row>
    <row r="765">
      <c r="D765" s="84"/>
    </row>
    <row r="766">
      <c r="D766" s="84"/>
    </row>
    <row r="767">
      <c r="D767" s="84"/>
    </row>
    <row r="768">
      <c r="D768" s="84"/>
    </row>
    <row r="769">
      <c r="D769" s="84"/>
    </row>
    <row r="770">
      <c r="D770" s="84"/>
    </row>
    <row r="771">
      <c r="D771" s="84"/>
    </row>
    <row r="772">
      <c r="D772" s="84"/>
    </row>
    <row r="773">
      <c r="D773" s="84"/>
    </row>
    <row r="774">
      <c r="D774" s="84"/>
    </row>
    <row r="775">
      <c r="D775" s="84"/>
    </row>
    <row r="776">
      <c r="D776" s="84"/>
    </row>
    <row r="777">
      <c r="D777" s="84"/>
    </row>
    <row r="778">
      <c r="D778" s="84"/>
    </row>
    <row r="779">
      <c r="D779" s="84"/>
    </row>
    <row r="780">
      <c r="D780" s="84"/>
    </row>
    <row r="781">
      <c r="D781" s="84"/>
    </row>
    <row r="782">
      <c r="D782" s="84"/>
    </row>
    <row r="783">
      <c r="D783" s="84"/>
    </row>
    <row r="784">
      <c r="D784" s="84"/>
    </row>
    <row r="785">
      <c r="D785" s="84"/>
    </row>
    <row r="786">
      <c r="D786" s="84"/>
    </row>
    <row r="787">
      <c r="D787" s="84"/>
    </row>
    <row r="788">
      <c r="D788" s="84"/>
    </row>
    <row r="789">
      <c r="D789" s="84"/>
    </row>
    <row r="790">
      <c r="D790" s="84"/>
    </row>
    <row r="791">
      <c r="D791" s="84"/>
    </row>
    <row r="792">
      <c r="D792" s="84"/>
    </row>
    <row r="793">
      <c r="D793" s="84"/>
    </row>
    <row r="794">
      <c r="D794" s="84"/>
    </row>
    <row r="795">
      <c r="D795" s="84"/>
    </row>
    <row r="796">
      <c r="D796" s="84"/>
    </row>
    <row r="797">
      <c r="D797" s="84"/>
    </row>
    <row r="798">
      <c r="D798" s="84"/>
    </row>
    <row r="799">
      <c r="D799" s="84"/>
    </row>
    <row r="800">
      <c r="D800" s="84"/>
    </row>
    <row r="801">
      <c r="D801" s="84"/>
    </row>
    <row r="802">
      <c r="D802" s="84"/>
    </row>
    <row r="803">
      <c r="D803" s="84"/>
    </row>
    <row r="804">
      <c r="D804" s="84"/>
    </row>
    <row r="805">
      <c r="D805" s="84"/>
    </row>
    <row r="806">
      <c r="D806" s="84"/>
    </row>
    <row r="807">
      <c r="D807" s="84"/>
    </row>
    <row r="808">
      <c r="D808" s="84"/>
    </row>
    <row r="809">
      <c r="D809" s="84"/>
    </row>
    <row r="810">
      <c r="D810" s="84"/>
    </row>
    <row r="811">
      <c r="D811" s="84"/>
    </row>
    <row r="812">
      <c r="D812" s="84"/>
    </row>
    <row r="813">
      <c r="D813" s="84"/>
    </row>
    <row r="814">
      <c r="D814" s="84"/>
    </row>
    <row r="815">
      <c r="D815" s="84"/>
    </row>
    <row r="816">
      <c r="D816" s="84"/>
    </row>
    <row r="817">
      <c r="D817" s="84"/>
    </row>
    <row r="818">
      <c r="D818" s="84"/>
    </row>
    <row r="819">
      <c r="D819" s="84"/>
    </row>
    <row r="820">
      <c r="D820" s="84"/>
    </row>
    <row r="821">
      <c r="D821" s="84"/>
    </row>
    <row r="822">
      <c r="D822" s="84"/>
    </row>
    <row r="823">
      <c r="D823" s="84"/>
    </row>
    <row r="824">
      <c r="D824" s="84"/>
    </row>
    <row r="825">
      <c r="D825" s="84"/>
    </row>
    <row r="826">
      <c r="D826" s="84"/>
    </row>
    <row r="827">
      <c r="D827" s="84"/>
    </row>
    <row r="828">
      <c r="D828" s="84"/>
    </row>
    <row r="829">
      <c r="D829" s="84"/>
    </row>
    <row r="830">
      <c r="D830" s="84"/>
    </row>
    <row r="831">
      <c r="D831" s="84"/>
    </row>
    <row r="832">
      <c r="D832" s="84"/>
    </row>
    <row r="833">
      <c r="D833" s="84"/>
    </row>
    <row r="834">
      <c r="D834" s="84"/>
    </row>
    <row r="835">
      <c r="D835" s="84"/>
    </row>
    <row r="836">
      <c r="D836" s="84"/>
    </row>
    <row r="837">
      <c r="D837" s="84"/>
    </row>
    <row r="838">
      <c r="D838" s="84"/>
    </row>
    <row r="839">
      <c r="D839" s="84"/>
    </row>
    <row r="840">
      <c r="D840" s="84"/>
    </row>
    <row r="841">
      <c r="D841" s="84"/>
    </row>
    <row r="842">
      <c r="D842" s="84"/>
    </row>
    <row r="843">
      <c r="D843" s="84"/>
    </row>
    <row r="844">
      <c r="D844" s="84"/>
    </row>
    <row r="845">
      <c r="D845" s="84"/>
    </row>
    <row r="846">
      <c r="D846" s="84"/>
    </row>
    <row r="847">
      <c r="D847" s="84"/>
    </row>
    <row r="848">
      <c r="D848" s="84"/>
    </row>
    <row r="849">
      <c r="D849" s="84"/>
    </row>
    <row r="850">
      <c r="D850" s="84"/>
    </row>
    <row r="851">
      <c r="D851" s="84"/>
    </row>
    <row r="852">
      <c r="D852" s="84"/>
    </row>
    <row r="853">
      <c r="D853" s="84"/>
    </row>
    <row r="854">
      <c r="D854" s="84"/>
    </row>
    <row r="855">
      <c r="D855" s="84"/>
    </row>
    <row r="856">
      <c r="D856" s="84"/>
    </row>
    <row r="857">
      <c r="D857" s="84"/>
    </row>
    <row r="858">
      <c r="D858" s="84"/>
    </row>
    <row r="859">
      <c r="D859" s="84"/>
    </row>
    <row r="860">
      <c r="D860" s="84"/>
    </row>
    <row r="861">
      <c r="D861" s="84"/>
    </row>
    <row r="862">
      <c r="D862" s="84"/>
    </row>
    <row r="863">
      <c r="D863" s="84"/>
    </row>
    <row r="864">
      <c r="D864" s="84"/>
    </row>
    <row r="865">
      <c r="D865" s="84"/>
    </row>
    <row r="866">
      <c r="D866" s="84"/>
    </row>
    <row r="867">
      <c r="D867" s="84"/>
    </row>
    <row r="868">
      <c r="D868" s="84"/>
    </row>
    <row r="869">
      <c r="D869" s="84"/>
    </row>
    <row r="870">
      <c r="D870" s="84"/>
    </row>
    <row r="871">
      <c r="D871" s="84"/>
    </row>
    <row r="872">
      <c r="D872" s="84"/>
    </row>
    <row r="873">
      <c r="D873" s="84"/>
    </row>
    <row r="874">
      <c r="D874" s="84"/>
    </row>
    <row r="875">
      <c r="D875" s="84"/>
    </row>
    <row r="876">
      <c r="D876" s="84"/>
    </row>
    <row r="877">
      <c r="D877" s="84"/>
    </row>
    <row r="878">
      <c r="D878" s="84"/>
    </row>
    <row r="879">
      <c r="D879" s="84"/>
    </row>
    <row r="880">
      <c r="D880" s="84"/>
    </row>
    <row r="881">
      <c r="D881" s="84"/>
    </row>
    <row r="882">
      <c r="D882" s="84"/>
    </row>
    <row r="883">
      <c r="D883" s="84"/>
    </row>
    <row r="884">
      <c r="D884" s="84"/>
    </row>
    <row r="885">
      <c r="D885" s="84"/>
    </row>
    <row r="886">
      <c r="D886" s="84"/>
    </row>
    <row r="887">
      <c r="D887" s="84"/>
    </row>
    <row r="888">
      <c r="D888" s="84"/>
    </row>
    <row r="889">
      <c r="D889" s="84"/>
    </row>
    <row r="890">
      <c r="D890" s="84"/>
    </row>
    <row r="891">
      <c r="D891" s="84"/>
    </row>
    <row r="892">
      <c r="D892" s="84"/>
    </row>
    <row r="893">
      <c r="D893" s="84"/>
    </row>
    <row r="894">
      <c r="D894" s="84"/>
    </row>
    <row r="895">
      <c r="D895" s="84"/>
    </row>
    <row r="896">
      <c r="D896" s="84"/>
    </row>
    <row r="897">
      <c r="D897" s="84"/>
    </row>
    <row r="898">
      <c r="D898" s="84"/>
    </row>
    <row r="899">
      <c r="D899" s="84"/>
    </row>
    <row r="900">
      <c r="D900" s="84"/>
    </row>
    <row r="901">
      <c r="D901" s="84"/>
    </row>
    <row r="902">
      <c r="D902" s="84"/>
    </row>
    <row r="903">
      <c r="D903" s="84"/>
    </row>
    <row r="904">
      <c r="D904" s="84"/>
    </row>
    <row r="905">
      <c r="D905" s="84"/>
    </row>
    <row r="906">
      <c r="D906" s="84"/>
    </row>
    <row r="907">
      <c r="D907" s="84"/>
    </row>
    <row r="908">
      <c r="D908" s="84"/>
    </row>
    <row r="909">
      <c r="D909" s="84"/>
    </row>
    <row r="910">
      <c r="D910" s="84"/>
    </row>
    <row r="911">
      <c r="D911" s="84"/>
    </row>
    <row r="912">
      <c r="D912" s="84"/>
    </row>
    <row r="913">
      <c r="D913" s="84"/>
    </row>
    <row r="914">
      <c r="D914" s="84"/>
    </row>
    <row r="915">
      <c r="D915" s="84"/>
    </row>
    <row r="916">
      <c r="D916" s="84"/>
    </row>
    <row r="917">
      <c r="D917" s="84"/>
    </row>
    <row r="918">
      <c r="D918" s="84"/>
    </row>
    <row r="919">
      <c r="D919" s="84"/>
    </row>
    <row r="920">
      <c r="D920" s="84"/>
    </row>
    <row r="921">
      <c r="D921" s="84"/>
    </row>
    <row r="922">
      <c r="D922" s="84"/>
    </row>
    <row r="923">
      <c r="D923" s="84"/>
    </row>
    <row r="924">
      <c r="D924" s="84"/>
    </row>
    <row r="925">
      <c r="D925" s="84"/>
    </row>
    <row r="926">
      <c r="D926" s="84"/>
    </row>
    <row r="927">
      <c r="D927" s="84"/>
    </row>
    <row r="928">
      <c r="D928" s="84"/>
    </row>
    <row r="929">
      <c r="D929" s="84"/>
    </row>
    <row r="930">
      <c r="D930" s="84"/>
    </row>
    <row r="931">
      <c r="D931" s="84"/>
    </row>
    <row r="932">
      <c r="D932" s="84"/>
    </row>
    <row r="933">
      <c r="D933" s="84"/>
    </row>
    <row r="934">
      <c r="D934" s="84"/>
    </row>
    <row r="935">
      <c r="D935" s="84"/>
    </row>
    <row r="936">
      <c r="D936" s="84"/>
    </row>
    <row r="937">
      <c r="D937" s="84"/>
    </row>
    <row r="938">
      <c r="D938" s="84"/>
    </row>
    <row r="939">
      <c r="D939" s="84"/>
    </row>
    <row r="940">
      <c r="D940" s="84"/>
    </row>
    <row r="941">
      <c r="D941" s="84"/>
    </row>
    <row r="942">
      <c r="D942" s="84"/>
    </row>
    <row r="943">
      <c r="D943" s="84"/>
    </row>
    <row r="944">
      <c r="D944" s="84"/>
    </row>
    <row r="945">
      <c r="D945" s="84"/>
    </row>
    <row r="946">
      <c r="D946" s="84"/>
    </row>
    <row r="947">
      <c r="D947" s="84"/>
    </row>
    <row r="948">
      <c r="D948" s="84"/>
    </row>
    <row r="949">
      <c r="D949" s="84"/>
    </row>
    <row r="950">
      <c r="D950" s="84"/>
    </row>
    <row r="951">
      <c r="D951" s="84"/>
    </row>
    <row r="952">
      <c r="D952" s="84"/>
    </row>
    <row r="953">
      <c r="D953" s="84"/>
    </row>
    <row r="954">
      <c r="D954" s="84"/>
    </row>
    <row r="955">
      <c r="D955" s="84"/>
    </row>
    <row r="956">
      <c r="D956" s="84"/>
    </row>
    <row r="957">
      <c r="D957" s="84"/>
    </row>
    <row r="958">
      <c r="D958" s="84"/>
    </row>
    <row r="959">
      <c r="D959" s="84"/>
    </row>
    <row r="960">
      <c r="D960" s="84"/>
    </row>
    <row r="961">
      <c r="D961" s="84"/>
    </row>
    <row r="962">
      <c r="D962" s="84"/>
    </row>
    <row r="963">
      <c r="D963" s="84"/>
    </row>
    <row r="964">
      <c r="D964" s="84"/>
    </row>
    <row r="965">
      <c r="D965" s="84"/>
    </row>
    <row r="966">
      <c r="D966" s="84"/>
    </row>
    <row r="967">
      <c r="D967" s="84"/>
    </row>
    <row r="968">
      <c r="D968" s="84"/>
    </row>
    <row r="969">
      <c r="D969" s="84"/>
    </row>
    <row r="970">
      <c r="D970" s="84"/>
    </row>
    <row r="971">
      <c r="D971" s="84"/>
    </row>
    <row r="972">
      <c r="D972" s="84"/>
    </row>
    <row r="973">
      <c r="D973" s="84"/>
    </row>
    <row r="974">
      <c r="D974" s="84"/>
    </row>
    <row r="975">
      <c r="D975" s="84"/>
    </row>
    <row r="976">
      <c r="D976" s="84"/>
    </row>
    <row r="977">
      <c r="D977" s="84"/>
    </row>
    <row r="978">
      <c r="D978" s="84"/>
    </row>
    <row r="979">
      <c r="D979" s="84"/>
    </row>
    <row r="980">
      <c r="D980" s="84"/>
    </row>
    <row r="981">
      <c r="D981" s="84"/>
    </row>
    <row r="982">
      <c r="D982" s="84"/>
    </row>
    <row r="983">
      <c r="D983" s="84"/>
    </row>
    <row r="984">
      <c r="D984" s="84"/>
    </row>
    <row r="985">
      <c r="D985" s="84"/>
    </row>
    <row r="986">
      <c r="D986" s="84"/>
    </row>
    <row r="987">
      <c r="D987" s="84"/>
    </row>
    <row r="988">
      <c r="D988" s="84"/>
    </row>
    <row r="989">
      <c r="D989" s="84"/>
    </row>
    <row r="990">
      <c r="D990" s="84"/>
    </row>
    <row r="991">
      <c r="D991" s="84"/>
    </row>
    <row r="992">
      <c r="D992" s="84"/>
    </row>
    <row r="993">
      <c r="D993" s="84"/>
    </row>
    <row r="994">
      <c r="D994" s="84"/>
    </row>
    <row r="995">
      <c r="D995" s="84"/>
    </row>
    <row r="996">
      <c r="D996" s="84"/>
    </row>
    <row r="997">
      <c r="D997" s="84"/>
    </row>
    <row r="998">
      <c r="D998" s="84"/>
    </row>
    <row r="999">
      <c r="D999" s="84"/>
    </row>
    <row r="1000">
      <c r="D1000" s="84"/>
    </row>
    <row r="1001">
      <c r="D1001" s="84"/>
    </row>
    <row r="1002">
      <c r="D1002" s="84"/>
    </row>
    <row r="1003">
      <c r="D1003" s="84"/>
    </row>
    <row r="1004">
      <c r="D1004" s="84"/>
    </row>
    <row r="1005">
      <c r="D1005" s="84"/>
    </row>
    <row r="1006">
      <c r="D1006" s="84"/>
    </row>
    <row r="1007">
      <c r="D1007" s="84"/>
    </row>
    <row r="1008">
      <c r="D1008" s="84"/>
    </row>
    <row r="1009">
      <c r="D1009" s="84"/>
    </row>
    <row r="1010">
      <c r="D1010" s="84"/>
    </row>
    <row r="1011">
      <c r="D1011" s="84"/>
    </row>
    <row r="1012">
      <c r="D1012" s="84"/>
    </row>
    <row r="1013">
      <c r="D1013" s="84"/>
    </row>
    <row r="1014">
      <c r="D1014" s="84"/>
    </row>
    <row r="1015">
      <c r="D1015" s="84"/>
    </row>
    <row r="1016">
      <c r="D1016" s="84"/>
    </row>
    <row r="1017">
      <c r="D1017" s="84"/>
    </row>
    <row r="1018">
      <c r="D1018" s="84"/>
    </row>
    <row r="1019">
      <c r="D1019" s="84"/>
    </row>
    <row r="1020">
      <c r="D1020" s="84"/>
    </row>
    <row r="1021">
      <c r="D1021" s="84"/>
    </row>
    <row r="1022">
      <c r="D1022" s="84"/>
    </row>
    <row r="1023">
      <c r="D1023" s="84"/>
    </row>
    <row r="1024">
      <c r="D1024" s="84"/>
    </row>
    <row r="1025">
      <c r="D1025" s="84"/>
    </row>
    <row r="1026">
      <c r="D1026" s="84"/>
    </row>
    <row r="1027">
      <c r="D1027" s="84"/>
    </row>
    <row r="1028">
      <c r="D1028" s="84"/>
    </row>
    <row r="1029">
      <c r="D1029" s="84"/>
    </row>
    <row r="1030">
      <c r="D1030" s="84"/>
    </row>
    <row r="1031">
      <c r="D1031" s="84"/>
    </row>
    <row r="1032">
      <c r="D1032" s="84"/>
    </row>
    <row r="1033">
      <c r="D1033" s="84"/>
    </row>
    <row r="1034">
      <c r="D1034" s="84"/>
    </row>
    <row r="1035">
      <c r="D1035" s="84"/>
    </row>
    <row r="1036">
      <c r="D1036" s="84"/>
    </row>
    <row r="1037">
      <c r="D1037" s="84"/>
    </row>
    <row r="1038">
      <c r="D1038" s="84"/>
    </row>
    <row r="1039">
      <c r="D1039" s="84"/>
    </row>
    <row r="1040">
      <c r="D1040" s="84"/>
    </row>
    <row r="1041">
      <c r="D1041" s="84"/>
    </row>
    <row r="1042">
      <c r="D1042" s="84"/>
    </row>
    <row r="1043">
      <c r="D1043" s="84"/>
    </row>
    <row r="1044">
      <c r="D1044" s="84"/>
    </row>
    <row r="1045">
      <c r="D1045" s="84"/>
    </row>
    <row r="1046">
      <c r="D1046" s="84"/>
    </row>
    <row r="1047">
      <c r="D1047" s="84"/>
    </row>
    <row r="1048">
      <c r="D1048" s="84"/>
    </row>
    <row r="1049">
      <c r="D1049" s="84"/>
    </row>
    <row r="1050">
      <c r="D1050" s="84"/>
    </row>
    <row r="1051">
      <c r="D1051" s="84"/>
    </row>
    <row r="1052">
      <c r="D1052" s="84"/>
    </row>
    <row r="1053">
      <c r="D1053" s="84"/>
    </row>
    <row r="1054">
      <c r="D1054" s="84"/>
    </row>
    <row r="1055">
      <c r="D1055" s="84"/>
    </row>
    <row r="1056">
      <c r="D1056" s="84"/>
    </row>
    <row r="1057">
      <c r="D1057" s="84"/>
    </row>
    <row r="1058">
      <c r="D1058" s="84"/>
    </row>
    <row r="1059">
      <c r="D1059" s="84"/>
    </row>
    <row r="1060">
      <c r="D1060" s="84"/>
    </row>
    <row r="1061">
      <c r="D1061" s="84"/>
    </row>
    <row r="1062">
      <c r="D1062" s="84"/>
    </row>
    <row r="1063">
      <c r="D1063" s="84"/>
    </row>
    <row r="1064">
      <c r="D1064" s="84"/>
    </row>
    <row r="1065">
      <c r="D1065" s="84"/>
    </row>
    <row r="1066">
      <c r="D1066" s="84"/>
    </row>
    <row r="1067">
      <c r="D1067" s="84"/>
    </row>
    <row r="1068">
      <c r="D1068" s="84"/>
    </row>
    <row r="1069">
      <c r="D1069" s="84"/>
    </row>
    <row r="1070">
      <c r="D1070" s="84"/>
    </row>
    <row r="1071">
      <c r="D1071" s="84"/>
    </row>
    <row r="1072">
      <c r="D1072" s="84"/>
    </row>
    <row r="1073">
      <c r="D1073" s="84"/>
    </row>
    <row r="1074">
      <c r="D1074" s="84"/>
    </row>
    <row r="1075">
      <c r="D1075" s="84"/>
    </row>
    <row r="1076">
      <c r="D1076" s="84"/>
    </row>
    <row r="1077">
      <c r="D1077" s="84"/>
    </row>
    <row r="1078">
      <c r="D1078" s="84"/>
    </row>
    <row r="1079">
      <c r="D1079" s="84"/>
    </row>
    <row r="1080">
      <c r="D1080" s="84"/>
    </row>
    <row r="1081">
      <c r="D1081" s="84"/>
    </row>
    <row r="1082">
      <c r="D1082" s="84"/>
    </row>
    <row r="1083">
      <c r="D1083" s="84"/>
    </row>
    <row r="1084">
      <c r="D1084" s="84"/>
    </row>
    <row r="1085">
      <c r="D1085" s="84"/>
    </row>
    <row r="1086">
      <c r="D1086" s="84"/>
    </row>
    <row r="1087">
      <c r="D1087" s="84"/>
    </row>
    <row r="1088">
      <c r="D1088" s="84"/>
    </row>
    <row r="1089">
      <c r="D1089" s="84"/>
    </row>
    <row r="1090">
      <c r="D1090" s="84"/>
    </row>
    <row r="1091">
      <c r="D1091" s="84"/>
    </row>
    <row r="1092">
      <c r="D1092" s="84"/>
    </row>
    <row r="1093">
      <c r="D1093" s="84"/>
    </row>
    <row r="1094">
      <c r="D1094" s="84"/>
    </row>
    <row r="1095">
      <c r="D1095" s="84"/>
    </row>
    <row r="1096">
      <c r="D1096" s="84"/>
    </row>
    <row r="1097">
      <c r="D1097" s="84"/>
    </row>
    <row r="1098">
      <c r="D1098" s="84"/>
    </row>
    <row r="1099">
      <c r="D1099" s="84"/>
    </row>
    <row r="1100">
      <c r="D1100" s="84"/>
    </row>
    <row r="1101">
      <c r="D1101" s="84"/>
    </row>
    <row r="1102">
      <c r="D1102" s="84"/>
    </row>
    <row r="1103">
      <c r="D1103" s="84"/>
    </row>
    <row r="1104">
      <c r="D1104" s="84"/>
    </row>
    <row r="1105">
      <c r="D1105" s="84"/>
    </row>
    <row r="1106">
      <c r="D1106" s="84"/>
    </row>
    <row r="1107">
      <c r="D1107" s="84"/>
    </row>
    <row r="1108">
      <c r="D1108" s="84"/>
    </row>
    <row r="1109">
      <c r="D1109" s="84"/>
    </row>
    <row r="1110">
      <c r="D1110" s="84"/>
    </row>
    <row r="1111">
      <c r="D1111" s="84"/>
    </row>
    <row r="1112">
      <c r="D1112" s="84"/>
    </row>
    <row r="1113">
      <c r="D1113" s="84"/>
    </row>
    <row r="1114">
      <c r="D1114" s="84"/>
    </row>
    <row r="1115">
      <c r="D1115" s="84"/>
    </row>
    <row r="1116">
      <c r="D1116" s="84"/>
    </row>
    <row r="1117">
      <c r="D1117" s="84"/>
    </row>
    <row r="1118">
      <c r="D1118" s="84"/>
    </row>
    <row r="1119">
      <c r="D1119" s="84"/>
    </row>
    <row r="1120">
      <c r="D1120" s="84"/>
    </row>
    <row r="1121">
      <c r="D1121" s="84"/>
    </row>
    <row r="1122">
      <c r="D1122" s="84"/>
    </row>
    <row r="1123">
      <c r="D1123" s="84"/>
    </row>
    <row r="1124">
      <c r="D1124" s="84"/>
    </row>
    <row r="1125">
      <c r="D1125" s="84"/>
    </row>
    <row r="1126">
      <c r="D1126" s="84"/>
    </row>
    <row r="1127">
      <c r="D1127" s="84"/>
    </row>
    <row r="1128">
      <c r="D1128" s="84"/>
    </row>
    <row r="1129">
      <c r="D1129" s="84"/>
    </row>
    <row r="1130">
      <c r="D1130" s="84"/>
    </row>
    <row r="1131">
      <c r="D1131" s="84"/>
    </row>
    <row r="1132">
      <c r="D1132" s="84"/>
    </row>
    <row r="1133">
      <c r="D1133" s="84"/>
    </row>
    <row r="1134">
      <c r="D1134" s="84"/>
    </row>
    <row r="1135">
      <c r="D1135" s="84"/>
    </row>
    <row r="1136">
      <c r="D1136" s="84"/>
    </row>
    <row r="1137">
      <c r="D1137" s="84"/>
    </row>
    <row r="1138">
      <c r="D1138" s="84"/>
    </row>
    <row r="1139">
      <c r="D1139" s="84"/>
    </row>
    <row r="1140">
      <c r="D1140" s="84"/>
    </row>
    <row r="1141">
      <c r="D1141" s="84"/>
    </row>
    <row r="1142">
      <c r="D1142" s="84"/>
    </row>
    <row r="1143">
      <c r="D1143" s="84"/>
    </row>
    <row r="1144">
      <c r="D1144" s="84"/>
    </row>
    <row r="1145">
      <c r="D1145" s="84"/>
    </row>
    <row r="1146">
      <c r="D1146" s="84"/>
    </row>
    <row r="1147">
      <c r="D1147" s="84"/>
    </row>
    <row r="1148">
      <c r="D1148" s="84"/>
    </row>
    <row r="1149">
      <c r="D1149" s="84"/>
    </row>
    <row r="1150">
      <c r="D1150" s="84"/>
    </row>
    <row r="1151">
      <c r="D1151" s="84"/>
    </row>
    <row r="1152">
      <c r="D1152" s="84"/>
    </row>
    <row r="1153">
      <c r="D1153" s="84"/>
    </row>
    <row r="1154">
      <c r="D1154" s="84"/>
    </row>
    <row r="1155">
      <c r="D1155" s="84"/>
    </row>
    <row r="1156">
      <c r="D1156" s="84"/>
    </row>
    <row r="1157">
      <c r="D1157" s="84"/>
    </row>
    <row r="1158">
      <c r="D1158" s="84"/>
    </row>
    <row r="1159">
      <c r="D1159" s="84"/>
    </row>
    <row r="1160">
      <c r="D1160" s="84"/>
    </row>
    <row r="1161">
      <c r="D1161" s="84"/>
    </row>
    <row r="1162">
      <c r="D1162" s="84"/>
    </row>
    <row r="1163">
      <c r="D1163" s="84"/>
    </row>
    <row r="1164">
      <c r="D1164" s="84"/>
    </row>
    <row r="1165">
      <c r="D1165" s="84"/>
    </row>
    <row r="1166">
      <c r="D1166" s="84"/>
    </row>
    <row r="1167">
      <c r="D1167" s="84"/>
    </row>
    <row r="1168">
      <c r="D1168" s="84"/>
    </row>
    <row r="1169">
      <c r="D1169" s="84"/>
    </row>
    <row r="1170">
      <c r="D1170" s="84"/>
    </row>
    <row r="1171">
      <c r="D1171" s="84"/>
    </row>
    <row r="1172">
      <c r="D1172" s="84"/>
    </row>
    <row r="1173">
      <c r="D1173" s="84"/>
    </row>
    <row r="1174">
      <c r="D1174" s="84"/>
    </row>
    <row r="1175">
      <c r="D1175" s="84"/>
    </row>
    <row r="1176">
      <c r="D1176" s="84"/>
    </row>
    <row r="1177">
      <c r="D1177" s="84"/>
    </row>
    <row r="1178">
      <c r="D1178" s="84"/>
    </row>
    <row r="1179">
      <c r="D1179" s="84"/>
    </row>
    <row r="1180">
      <c r="D1180" s="84"/>
    </row>
    <row r="1181">
      <c r="D1181" s="84"/>
    </row>
    <row r="1182">
      <c r="D1182" s="84"/>
    </row>
    <row r="1183">
      <c r="D1183" s="84"/>
    </row>
    <row r="1184">
      <c r="D1184" s="84"/>
    </row>
    <row r="1185">
      <c r="D1185" s="84"/>
    </row>
    <row r="1186">
      <c r="D1186" s="84"/>
    </row>
    <row r="1187">
      <c r="D1187" s="84"/>
    </row>
    <row r="1188">
      <c r="D1188" s="84"/>
    </row>
    <row r="1189">
      <c r="D1189" s="84"/>
    </row>
    <row r="1190">
      <c r="D1190" s="84"/>
    </row>
    <row r="1191">
      <c r="D1191" s="84"/>
    </row>
    <row r="1192">
      <c r="D1192" s="84"/>
    </row>
    <row r="1193">
      <c r="D1193" s="84"/>
    </row>
    <row r="1194">
      <c r="D1194" s="84"/>
    </row>
    <row r="1195">
      <c r="D1195" s="84"/>
    </row>
    <row r="1196">
      <c r="D1196" s="84"/>
    </row>
    <row r="1197">
      <c r="D1197" s="84"/>
    </row>
    <row r="1198">
      <c r="D1198" s="84"/>
    </row>
    <row r="1199">
      <c r="D1199" s="84"/>
    </row>
    <row r="1200">
      <c r="D1200" s="84"/>
    </row>
    <row r="1201">
      <c r="D1201" s="84"/>
    </row>
    <row r="1202">
      <c r="D1202" s="84"/>
    </row>
    <row r="1203">
      <c r="D1203" s="84"/>
    </row>
    <row r="1204">
      <c r="D1204" s="84"/>
    </row>
    <row r="1205">
      <c r="D1205" s="84"/>
    </row>
    <row r="1206">
      <c r="D1206" s="84"/>
    </row>
    <row r="1207">
      <c r="D1207" s="84"/>
    </row>
    <row r="1208">
      <c r="D1208" s="84"/>
    </row>
    <row r="1209">
      <c r="D1209" s="84"/>
    </row>
    <row r="1210">
      <c r="D1210" s="84"/>
    </row>
    <row r="1211">
      <c r="D1211" s="84"/>
    </row>
    <row r="1212">
      <c r="D1212" s="84"/>
    </row>
    <row r="1213">
      <c r="D1213" s="84"/>
    </row>
    <row r="1214">
      <c r="D1214" s="84"/>
    </row>
    <row r="1215">
      <c r="D1215" s="84"/>
    </row>
    <row r="1216">
      <c r="D1216" s="84"/>
    </row>
    <row r="1217">
      <c r="D1217" s="84"/>
    </row>
    <row r="1218">
      <c r="D1218" s="84"/>
    </row>
    <row r="1219">
      <c r="D1219" s="84"/>
    </row>
    <row r="1220">
      <c r="D1220" s="84"/>
    </row>
    <row r="1221">
      <c r="D1221" s="84"/>
    </row>
    <row r="1222">
      <c r="D1222" s="84"/>
    </row>
    <row r="1223">
      <c r="D1223" s="84"/>
    </row>
    <row r="1224">
      <c r="D1224" s="84"/>
    </row>
    <row r="1225">
      <c r="D1225" s="84"/>
    </row>
    <row r="1226">
      <c r="D1226" s="84"/>
    </row>
    <row r="1227">
      <c r="D1227" s="84"/>
    </row>
    <row r="1228">
      <c r="D1228" s="84"/>
    </row>
    <row r="1229">
      <c r="D1229" s="84"/>
    </row>
    <row r="1230">
      <c r="D1230" s="84"/>
    </row>
    <row r="1231">
      <c r="D1231" s="84"/>
    </row>
    <row r="1232">
      <c r="D1232" s="84"/>
    </row>
    <row r="1233">
      <c r="D1233" s="84"/>
    </row>
    <row r="1234">
      <c r="D1234" s="84"/>
    </row>
    <row r="1235">
      <c r="D1235" s="84"/>
    </row>
    <row r="1236">
      <c r="D1236" s="84"/>
    </row>
    <row r="1237">
      <c r="D1237" s="84"/>
    </row>
    <row r="1238">
      <c r="D1238" s="84"/>
    </row>
    <row r="1239">
      <c r="D1239" s="84"/>
    </row>
    <row r="1240">
      <c r="D1240" s="84"/>
    </row>
    <row r="1241">
      <c r="D1241" s="84"/>
    </row>
    <row r="1242">
      <c r="D1242" s="84"/>
    </row>
    <row r="1243">
      <c r="D1243" s="84"/>
    </row>
    <row r="1244">
      <c r="D1244" s="84"/>
    </row>
    <row r="1245">
      <c r="D1245" s="84"/>
    </row>
    <row r="1246">
      <c r="D1246" s="84"/>
    </row>
    <row r="1247">
      <c r="D1247" s="84"/>
    </row>
    <row r="1248">
      <c r="D1248" s="84"/>
    </row>
    <row r="1249">
      <c r="D1249" s="84"/>
    </row>
    <row r="1250">
      <c r="D1250" s="84"/>
    </row>
    <row r="1251">
      <c r="D1251" s="84"/>
    </row>
    <row r="1252">
      <c r="D1252" s="84"/>
    </row>
    <row r="1253">
      <c r="D1253" s="84"/>
    </row>
    <row r="1254">
      <c r="D1254" s="84"/>
    </row>
    <row r="1255">
      <c r="D1255" s="84"/>
    </row>
    <row r="1256">
      <c r="D1256" s="84"/>
    </row>
    <row r="1257">
      <c r="D1257" s="84"/>
    </row>
    <row r="1258">
      <c r="D1258" s="84"/>
    </row>
    <row r="1259">
      <c r="D1259" s="84"/>
    </row>
    <row r="1260">
      <c r="D1260" s="84"/>
    </row>
    <row r="1261">
      <c r="D1261" s="84"/>
    </row>
    <row r="1262">
      <c r="D1262" s="84"/>
    </row>
    <row r="1263">
      <c r="D1263" s="84"/>
    </row>
    <row r="1264">
      <c r="D1264" s="84"/>
    </row>
    <row r="1265">
      <c r="D1265" s="84"/>
    </row>
    <row r="1266">
      <c r="D1266" s="84"/>
    </row>
    <row r="1267">
      <c r="D1267" s="84"/>
    </row>
    <row r="1268">
      <c r="D1268" s="84"/>
    </row>
    <row r="1269">
      <c r="D1269" s="84"/>
    </row>
    <row r="1270">
      <c r="D1270" s="84"/>
    </row>
    <row r="1271">
      <c r="D1271" s="84"/>
    </row>
    <row r="1272">
      <c r="D1272" s="84"/>
    </row>
    <row r="1273">
      <c r="D1273" s="84"/>
    </row>
    <row r="1274">
      <c r="D1274" s="84"/>
    </row>
    <row r="1275">
      <c r="D1275" s="84"/>
    </row>
    <row r="1276">
      <c r="D1276" s="84"/>
    </row>
    <row r="1277">
      <c r="D1277" s="84"/>
    </row>
    <row r="1278">
      <c r="D1278" s="84"/>
    </row>
    <row r="1279">
      <c r="D1279" s="84"/>
    </row>
    <row r="1280">
      <c r="D1280" s="84"/>
    </row>
    <row r="1281">
      <c r="D1281" s="84"/>
    </row>
    <row r="1282">
      <c r="D1282" s="84"/>
    </row>
    <row r="1283">
      <c r="D1283" s="84"/>
    </row>
    <row r="1284">
      <c r="D1284" s="84"/>
    </row>
    <row r="1285">
      <c r="D1285" s="84"/>
    </row>
    <row r="1286">
      <c r="D1286" s="84"/>
    </row>
    <row r="1287">
      <c r="D1287" s="84"/>
    </row>
    <row r="1288">
      <c r="D1288" s="84"/>
    </row>
    <row r="1289">
      <c r="D1289" s="84"/>
    </row>
    <row r="1290">
      <c r="D1290" s="84"/>
    </row>
    <row r="1291">
      <c r="D1291" s="84"/>
    </row>
    <row r="1292">
      <c r="D1292" s="84"/>
    </row>
    <row r="1293">
      <c r="D1293" s="84"/>
    </row>
    <row r="1294">
      <c r="D1294" s="84"/>
    </row>
    <row r="1295">
      <c r="D1295" s="84"/>
    </row>
    <row r="1296">
      <c r="D1296" s="84"/>
    </row>
    <row r="1297">
      <c r="D1297" s="84"/>
    </row>
    <row r="1298">
      <c r="D1298" s="84"/>
    </row>
    <row r="1299">
      <c r="D1299" s="84"/>
    </row>
    <row r="1300">
      <c r="D1300" s="84"/>
    </row>
    <row r="1301">
      <c r="D1301" s="84"/>
    </row>
    <row r="1302">
      <c r="D1302" s="84"/>
    </row>
    <row r="1303">
      <c r="D1303" s="84"/>
    </row>
    <row r="1304">
      <c r="D1304" s="84"/>
    </row>
    <row r="1305">
      <c r="D1305" s="84"/>
    </row>
    <row r="1306">
      <c r="D1306" s="84"/>
    </row>
    <row r="1307">
      <c r="D1307" s="84"/>
    </row>
    <row r="1308">
      <c r="D1308" s="84"/>
    </row>
    <row r="1309">
      <c r="D1309" s="84"/>
    </row>
    <row r="1310">
      <c r="D1310" s="84"/>
    </row>
    <row r="1311">
      <c r="D1311" s="84"/>
    </row>
    <row r="1312">
      <c r="D1312" s="84"/>
    </row>
    <row r="1313">
      <c r="D1313" s="84"/>
    </row>
    <row r="1314">
      <c r="D1314" s="84"/>
    </row>
    <row r="1315">
      <c r="D1315" s="84"/>
    </row>
    <row r="1316">
      <c r="D1316" s="84"/>
    </row>
    <row r="1317">
      <c r="D1317" s="84"/>
    </row>
    <row r="1318">
      <c r="D1318" s="84"/>
    </row>
    <row r="1319">
      <c r="D1319" s="84"/>
    </row>
    <row r="1320">
      <c r="D1320" s="84"/>
    </row>
    <row r="1321">
      <c r="D1321" s="84"/>
    </row>
    <row r="1322">
      <c r="D1322" s="84"/>
    </row>
    <row r="1323">
      <c r="D1323" s="84"/>
    </row>
    <row r="1324">
      <c r="D1324" s="84"/>
    </row>
    <row r="1325">
      <c r="D1325" s="84"/>
    </row>
    <row r="1326">
      <c r="D1326" s="84"/>
    </row>
    <row r="1327">
      <c r="D1327" s="84"/>
    </row>
    <row r="1328">
      <c r="D1328" s="84"/>
    </row>
    <row r="1329">
      <c r="D1329" s="84"/>
    </row>
    <row r="1330">
      <c r="D1330" s="84"/>
    </row>
    <row r="1331">
      <c r="D1331" s="84"/>
    </row>
    <row r="1332">
      <c r="D1332" s="84"/>
    </row>
    <row r="1333">
      <c r="D1333" s="84"/>
    </row>
    <row r="1334">
      <c r="D1334" s="84"/>
    </row>
    <row r="1335">
      <c r="D1335" s="84"/>
    </row>
    <row r="1336">
      <c r="D1336" s="84"/>
    </row>
    <row r="1337">
      <c r="D1337" s="84"/>
    </row>
    <row r="1338">
      <c r="D1338" s="84"/>
    </row>
    <row r="1339">
      <c r="D1339" s="84"/>
    </row>
    <row r="1340">
      <c r="D1340" s="84"/>
    </row>
    <row r="1341">
      <c r="D1341" s="84"/>
    </row>
    <row r="1342">
      <c r="D1342" s="84"/>
    </row>
    <row r="1343">
      <c r="D1343" s="84"/>
    </row>
    <row r="1344">
      <c r="D1344" s="84"/>
    </row>
    <row r="1345">
      <c r="D1345" s="84"/>
    </row>
    <row r="1346">
      <c r="D1346" s="84"/>
    </row>
    <row r="1347">
      <c r="D1347" s="84"/>
    </row>
    <row r="1348">
      <c r="D1348" s="84"/>
    </row>
    <row r="1349">
      <c r="D1349" s="84"/>
    </row>
    <row r="1350">
      <c r="D1350" s="84"/>
    </row>
    <row r="1351">
      <c r="D1351" s="84"/>
    </row>
    <row r="1352">
      <c r="D1352" s="84"/>
    </row>
    <row r="1353">
      <c r="D1353" s="84"/>
    </row>
    <row r="1354">
      <c r="D1354" s="84"/>
    </row>
    <row r="1355">
      <c r="D1355" s="84"/>
    </row>
    <row r="1356">
      <c r="D1356" s="84"/>
    </row>
    <row r="1357">
      <c r="D1357" s="84"/>
    </row>
    <row r="1358">
      <c r="D1358" s="84"/>
    </row>
    <row r="1359">
      <c r="D1359" s="84"/>
    </row>
    <row r="1360">
      <c r="D1360" s="84"/>
    </row>
    <row r="1361">
      <c r="D1361" s="84"/>
    </row>
    <row r="1362">
      <c r="D1362" s="84"/>
    </row>
    <row r="1363">
      <c r="D1363" s="84"/>
    </row>
    <row r="1364">
      <c r="D1364" s="84"/>
    </row>
    <row r="1365">
      <c r="D1365" s="84"/>
    </row>
    <row r="1366">
      <c r="D1366" s="84"/>
    </row>
    <row r="1367">
      <c r="D1367" s="84"/>
    </row>
    <row r="1368">
      <c r="D1368" s="84"/>
    </row>
    <row r="1369">
      <c r="D1369" s="84"/>
    </row>
    <row r="1370">
      <c r="D1370" s="84"/>
    </row>
    <row r="1371">
      <c r="D1371" s="84"/>
    </row>
    <row r="1372">
      <c r="D1372" s="84"/>
    </row>
    <row r="1373">
      <c r="D1373" s="84"/>
    </row>
    <row r="1374">
      <c r="D1374" s="84"/>
    </row>
    <row r="1375">
      <c r="D1375" s="84"/>
    </row>
    <row r="1376">
      <c r="D1376" s="84"/>
    </row>
    <row r="1377">
      <c r="D1377" s="84"/>
    </row>
    <row r="1378">
      <c r="D1378" s="84"/>
    </row>
    <row r="1379">
      <c r="D1379" s="84"/>
    </row>
    <row r="1380">
      <c r="D1380" s="84"/>
    </row>
    <row r="1381">
      <c r="D1381" s="84"/>
    </row>
    <row r="1382">
      <c r="D1382" s="84"/>
    </row>
    <row r="1383">
      <c r="D1383" s="84"/>
    </row>
    <row r="1384">
      <c r="D1384" s="84"/>
    </row>
    <row r="1385">
      <c r="D1385" s="84"/>
    </row>
    <row r="1386">
      <c r="D1386" s="84"/>
    </row>
    <row r="1387">
      <c r="D1387" s="84"/>
    </row>
    <row r="1388">
      <c r="D1388" s="84"/>
    </row>
    <row r="1389">
      <c r="D1389" s="84"/>
    </row>
    <row r="1390">
      <c r="D1390" s="84"/>
    </row>
    <row r="1391">
      <c r="D1391" s="84"/>
    </row>
    <row r="1392">
      <c r="D1392" s="84"/>
    </row>
    <row r="1393">
      <c r="D1393" s="84"/>
    </row>
    <row r="1394">
      <c r="D1394" s="84"/>
    </row>
    <row r="1395">
      <c r="D1395" s="84"/>
    </row>
    <row r="1396">
      <c r="D1396" s="84"/>
    </row>
    <row r="1397">
      <c r="D1397" s="84"/>
    </row>
    <row r="1398">
      <c r="D1398" s="84"/>
    </row>
    <row r="1399">
      <c r="D1399" s="84"/>
    </row>
    <row r="1400">
      <c r="D1400" s="84"/>
    </row>
    <row r="1401">
      <c r="D1401" s="84"/>
    </row>
    <row r="1402">
      <c r="D1402" s="84"/>
    </row>
    <row r="1403">
      <c r="D1403" s="84"/>
    </row>
    <row r="1404">
      <c r="D1404" s="84"/>
    </row>
    <row r="1405">
      <c r="D1405" s="84"/>
    </row>
    <row r="1406">
      <c r="D1406" s="84"/>
    </row>
    <row r="1407">
      <c r="D1407" s="84"/>
    </row>
    <row r="1408">
      <c r="D1408" s="84"/>
    </row>
    <row r="1409">
      <c r="D1409" s="84"/>
    </row>
    <row r="1410">
      <c r="D1410" s="84"/>
    </row>
    <row r="1411">
      <c r="D1411" s="84"/>
    </row>
    <row r="1412">
      <c r="D1412" s="84"/>
    </row>
    <row r="1413">
      <c r="D1413" s="84"/>
    </row>
    <row r="1414">
      <c r="D1414" s="84"/>
    </row>
    <row r="1415">
      <c r="D1415" s="84"/>
    </row>
    <row r="1416">
      <c r="D1416" s="84"/>
    </row>
    <row r="1417">
      <c r="D1417" s="84"/>
    </row>
    <row r="1418">
      <c r="D1418" s="84"/>
    </row>
    <row r="1419">
      <c r="D1419" s="84"/>
    </row>
    <row r="1420">
      <c r="D1420" s="84"/>
    </row>
    <row r="1421">
      <c r="D1421" s="84"/>
    </row>
    <row r="1422">
      <c r="D1422" s="84"/>
    </row>
    <row r="1423">
      <c r="D1423" s="84"/>
    </row>
    <row r="1424">
      <c r="D1424" s="84"/>
    </row>
    <row r="1425">
      <c r="D1425" s="84"/>
    </row>
    <row r="1426">
      <c r="D1426" s="84"/>
    </row>
    <row r="1427">
      <c r="D1427" s="84"/>
    </row>
    <row r="1428">
      <c r="D1428" s="84"/>
    </row>
    <row r="1429">
      <c r="D1429" s="84"/>
    </row>
    <row r="1430">
      <c r="D1430" s="84"/>
    </row>
    <row r="1431">
      <c r="D1431" s="84"/>
    </row>
    <row r="1432">
      <c r="D1432" s="84"/>
    </row>
    <row r="1433">
      <c r="D1433" s="84"/>
    </row>
    <row r="1434">
      <c r="D1434" s="84"/>
    </row>
    <row r="1435">
      <c r="D1435" s="84"/>
    </row>
    <row r="1436">
      <c r="D1436" s="84"/>
    </row>
    <row r="1437">
      <c r="D1437" s="84"/>
    </row>
    <row r="1438">
      <c r="D1438" s="84"/>
    </row>
    <row r="1439">
      <c r="D1439" s="84"/>
    </row>
    <row r="1440">
      <c r="D1440" s="84"/>
    </row>
    <row r="1441">
      <c r="D1441" s="84"/>
    </row>
    <row r="1442">
      <c r="D1442" s="84"/>
    </row>
    <row r="1443">
      <c r="D1443" s="84"/>
    </row>
    <row r="1444">
      <c r="D1444" s="84"/>
    </row>
    <row r="1445">
      <c r="D1445" s="84"/>
    </row>
  </sheetData>
  <autoFilter ref="A7:P82"/>
  <mergeCells count="39">
    <mergeCell ref="K1:M1"/>
    <mergeCell ref="A2:L3"/>
    <mergeCell ref="A5:A6"/>
    <mergeCell ref="B5:B6"/>
    <mergeCell ref="C5:C6"/>
    <mergeCell ref="D5:L5"/>
    <mergeCell ref="M5:M6"/>
    <mergeCell ref="A8:A12"/>
    <mergeCell ref="B8:B12"/>
    <mergeCell ref="A13:A17"/>
    <mergeCell ref="B13:B17"/>
    <mergeCell ref="A18:A22"/>
    <mergeCell ref="B18:B22"/>
    <mergeCell ref="A23:A27"/>
    <mergeCell ref="B23:B27"/>
    <mergeCell ref="A28:A32"/>
    <mergeCell ref="B28:B32"/>
    <mergeCell ref="A33:A37"/>
    <mergeCell ref="B33:B37"/>
    <mergeCell ref="A38:A42"/>
    <mergeCell ref="B38:B42"/>
    <mergeCell ref="A43:A47"/>
    <mergeCell ref="B43:B47"/>
    <mergeCell ref="A48:A52"/>
    <mergeCell ref="B48:B52"/>
    <mergeCell ref="A53:A57"/>
    <mergeCell ref="B53:B57"/>
    <mergeCell ref="A58:A62"/>
    <mergeCell ref="B58:B62"/>
    <mergeCell ref="A63:A67"/>
    <mergeCell ref="B63:B67"/>
    <mergeCell ref="A68:A72"/>
    <mergeCell ref="B68:B72"/>
    <mergeCell ref="A73:A77"/>
    <mergeCell ref="B73:B77"/>
    <mergeCell ref="A78:A82"/>
    <mergeCell ref="B78:B82"/>
    <mergeCell ref="A83:A87"/>
    <mergeCell ref="B83:B87"/>
  </mergeCells>
  <printOptions headings="0" gridLines="0"/>
  <pageMargins left="0.69999999999999996" right="0.69999999999999996" top="0.75" bottom="0.75" header="0.29999999999999999" footer="0.29999999999999999"/>
  <pageSetup paperSize="9" scale="55" fitToWidth="1" fitToHeight="0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E10" zoomScale="70" workbookViewId="0">
      <selection activeCell="E10" activeCellId="0" sqref="E10"/>
    </sheetView>
  </sheetViews>
  <sheetFormatPr defaultRowHeight="14.25"/>
  <cols>
    <col min="1" max="1" style="0" width="9.140625"/>
    <col customWidth="1" min="2" max="2" style="0" width="20.42578125"/>
    <col bestFit="1" customWidth="1" min="3" max="3" style="0" width="67"/>
    <col customWidth="1" min="4" max="4" style="0" width="28.421875"/>
    <col customWidth="1" min="5" max="5" style="0" width="73.00390625"/>
    <col min="6" max="6" style="0" width="9.140625"/>
    <col bestFit="1" min="7" max="8" style="0" width="10.00390625"/>
  </cols>
  <sheetData>
    <row r="1" s="1" customFormat="1" ht="113.25" customHeight="1">
      <c r="A1" s="125"/>
      <c r="B1" s="125"/>
      <c r="C1" s="125"/>
      <c r="E1" s="126" t="s">
        <v>119</v>
      </c>
      <c r="F1" s="126"/>
      <c r="G1" s="126"/>
    </row>
    <row r="2" s="1" customFormat="1" ht="17.25">
      <c r="A2" s="127" t="s">
        <v>120</v>
      </c>
      <c r="B2" s="127"/>
      <c r="C2" s="127"/>
      <c r="D2" s="127"/>
      <c r="E2" s="128"/>
      <c r="F2" s="128"/>
      <c r="G2" s="128"/>
      <c r="H2" s="128"/>
    </row>
    <row r="3" ht="14.25">
      <c r="A3" s="125"/>
      <c r="B3" s="125"/>
      <c r="C3" s="125"/>
      <c r="D3" s="125"/>
      <c r="E3" s="129"/>
      <c r="F3" s="129"/>
      <c r="G3" s="129"/>
      <c r="H3" s="129"/>
    </row>
    <row r="4" ht="14.25">
      <c r="A4" s="125"/>
      <c r="B4" s="130"/>
      <c r="C4" s="130"/>
      <c r="D4" s="130"/>
      <c r="E4" s="131"/>
      <c r="F4" s="129"/>
      <c r="G4" s="129"/>
      <c r="H4" s="129"/>
    </row>
    <row r="5">
      <c r="A5" s="132" t="s">
        <v>2</v>
      </c>
      <c r="B5" s="15" t="s">
        <v>121</v>
      </c>
      <c r="C5" s="15" t="s">
        <v>122</v>
      </c>
      <c r="D5" s="15" t="s">
        <v>123</v>
      </c>
      <c r="E5" s="15" t="s">
        <v>124</v>
      </c>
      <c r="F5" s="12" t="s">
        <v>125</v>
      </c>
      <c r="G5" s="13"/>
      <c r="H5" s="14"/>
    </row>
    <row r="6" ht="78.75" customHeight="1">
      <c r="A6" s="11"/>
      <c r="B6" s="11"/>
      <c r="C6" s="11"/>
      <c r="D6" s="11"/>
      <c r="E6" s="11"/>
      <c r="F6" s="133">
        <v>2023</v>
      </c>
      <c r="G6" s="50">
        <v>2024</v>
      </c>
      <c r="H6" s="50">
        <v>2025</v>
      </c>
    </row>
    <row r="7">
      <c r="A7" s="11">
        <v>1</v>
      </c>
      <c r="B7" s="11">
        <v>2</v>
      </c>
      <c r="C7" s="134">
        <v>3</v>
      </c>
      <c r="D7" s="11">
        <v>4</v>
      </c>
      <c r="E7" s="134">
        <v>5</v>
      </c>
      <c r="F7" s="11">
        <v>6</v>
      </c>
      <c r="G7" s="134">
        <v>7</v>
      </c>
      <c r="H7" s="11">
        <v>8</v>
      </c>
    </row>
    <row r="8" ht="24">
      <c r="A8" s="50" t="s">
        <v>11</v>
      </c>
      <c r="B8" s="92" t="s">
        <v>126</v>
      </c>
      <c r="C8" s="92" t="s">
        <v>127</v>
      </c>
      <c r="D8" s="133" t="s">
        <v>15</v>
      </c>
      <c r="E8" s="82" t="s">
        <v>128</v>
      </c>
      <c r="F8" s="135"/>
      <c r="G8" s="136"/>
      <c r="H8" s="136"/>
    </row>
    <row r="9" ht="106.5" customHeight="1">
      <c r="A9" s="50"/>
      <c r="B9" s="92" t="s">
        <v>129</v>
      </c>
      <c r="C9" s="137" t="s">
        <v>130</v>
      </c>
      <c r="D9" s="50" t="s">
        <v>15</v>
      </c>
      <c r="E9" s="137" t="s">
        <v>131</v>
      </c>
      <c r="F9" s="116">
        <v>0</v>
      </c>
      <c r="G9" s="138">
        <v>0</v>
      </c>
      <c r="H9" s="116">
        <v>0</v>
      </c>
    </row>
    <row r="10" ht="140.25" customHeight="1">
      <c r="A10" s="18"/>
      <c r="B10" s="139" t="s">
        <v>132</v>
      </c>
      <c r="C10" s="19" t="s">
        <v>133</v>
      </c>
      <c r="D10" s="133" t="s">
        <v>15</v>
      </c>
      <c r="E10" s="92" t="s">
        <v>134</v>
      </c>
      <c r="F10" s="117">
        <v>30351</v>
      </c>
      <c r="G10" s="116">
        <v>30074</v>
      </c>
      <c r="H10" s="116">
        <v>30074</v>
      </c>
    </row>
    <row r="11" ht="114.75" customHeight="1">
      <c r="A11" s="36"/>
      <c r="B11" s="140"/>
      <c r="C11" s="37"/>
      <c r="D11" s="133"/>
      <c r="E11" s="92" t="s">
        <v>135</v>
      </c>
      <c r="F11" s="116">
        <v>115120</v>
      </c>
      <c r="G11" s="141">
        <v>58236</v>
      </c>
      <c r="H11" s="116">
        <v>58236</v>
      </c>
    </row>
    <row r="12" ht="105" customHeight="1">
      <c r="A12" s="18"/>
      <c r="B12" s="139" t="s">
        <v>136</v>
      </c>
      <c r="C12" s="137" t="s">
        <v>137</v>
      </c>
      <c r="D12" s="18" t="s">
        <v>15</v>
      </c>
      <c r="E12" s="137" t="s">
        <v>138</v>
      </c>
      <c r="F12" s="116">
        <v>0</v>
      </c>
      <c r="G12" s="116">
        <v>3722</v>
      </c>
      <c r="H12" s="116">
        <v>3722</v>
      </c>
    </row>
    <row r="13" ht="123.75" customHeight="1">
      <c r="A13" s="24"/>
      <c r="B13" s="142"/>
      <c r="C13" s="137"/>
      <c r="D13" s="24"/>
      <c r="E13" s="92" t="s">
        <v>139</v>
      </c>
      <c r="F13" s="117">
        <v>0</v>
      </c>
      <c r="G13" s="143">
        <v>62</v>
      </c>
      <c r="H13" s="143">
        <v>62</v>
      </c>
    </row>
    <row r="14" ht="72">
      <c r="A14" s="36"/>
      <c r="B14" s="140"/>
      <c r="C14" s="137"/>
      <c r="D14" s="36"/>
      <c r="E14" s="137" t="s">
        <v>140</v>
      </c>
      <c r="F14" s="116">
        <v>0</v>
      </c>
      <c r="G14" s="141">
        <v>0</v>
      </c>
      <c r="H14" s="116">
        <v>0</v>
      </c>
    </row>
    <row r="15" ht="24">
      <c r="A15" s="50"/>
      <c r="B15" s="111" t="s">
        <v>141</v>
      </c>
      <c r="C15" s="92" t="s">
        <v>142</v>
      </c>
      <c r="D15" s="133" t="s">
        <v>15</v>
      </c>
      <c r="E15" s="92" t="s">
        <v>143</v>
      </c>
      <c r="F15" s="117">
        <v>116255</v>
      </c>
      <c r="G15" s="116">
        <v>78472</v>
      </c>
      <c r="H15" s="116">
        <v>78472</v>
      </c>
    </row>
    <row r="16" ht="24">
      <c r="A16" s="82" t="s">
        <v>21</v>
      </c>
      <c r="B16" s="92" t="s">
        <v>126</v>
      </c>
      <c r="C16" s="137" t="s">
        <v>144</v>
      </c>
      <c r="D16" s="50" t="s">
        <v>15</v>
      </c>
      <c r="E16" s="144" t="s">
        <v>128</v>
      </c>
      <c r="F16" s="145"/>
      <c r="G16" s="146"/>
      <c r="H16" s="145"/>
    </row>
    <row r="17" ht="36">
      <c r="A17" s="74"/>
      <c r="B17" s="74" t="s">
        <v>129</v>
      </c>
      <c r="C17" s="18" t="s">
        <v>145</v>
      </c>
      <c r="D17" s="18" t="s">
        <v>15</v>
      </c>
      <c r="E17" s="92" t="s">
        <v>146</v>
      </c>
      <c r="F17" s="147">
        <v>914170</v>
      </c>
      <c r="G17" s="148">
        <v>987734</v>
      </c>
      <c r="H17" s="148">
        <v>987734</v>
      </c>
    </row>
    <row r="18" ht="36">
      <c r="A18" s="76"/>
      <c r="B18" s="82"/>
      <c r="C18" s="50"/>
      <c r="D18" s="50"/>
      <c r="E18" s="137" t="s">
        <v>147</v>
      </c>
      <c r="F18" s="149">
        <v>37857</v>
      </c>
      <c r="G18" s="150">
        <v>38777</v>
      </c>
      <c r="H18" s="150">
        <v>38777</v>
      </c>
    </row>
    <row r="19" ht="24">
      <c r="A19" s="76"/>
      <c r="B19" s="82"/>
      <c r="C19" s="50"/>
      <c r="D19" s="50"/>
      <c r="E19" s="92" t="s">
        <v>148</v>
      </c>
      <c r="F19" s="147">
        <v>176</v>
      </c>
      <c r="G19" s="151">
        <v>173</v>
      </c>
      <c r="H19" s="151">
        <v>173</v>
      </c>
    </row>
    <row r="20" ht="72.75" customHeight="1">
      <c r="A20" s="76"/>
      <c r="B20" s="82"/>
      <c r="C20" s="50"/>
      <c r="D20" s="50"/>
      <c r="E20" s="137" t="s">
        <v>149</v>
      </c>
      <c r="F20" s="145">
        <v>12770</v>
      </c>
      <c r="G20" s="146">
        <v>31104</v>
      </c>
      <c r="H20" s="145">
        <v>17637</v>
      </c>
    </row>
    <row r="21" ht="282.75" customHeight="1">
      <c r="A21" s="76"/>
      <c r="B21" s="82"/>
      <c r="C21" s="50"/>
      <c r="D21" s="50"/>
      <c r="E21" s="92" t="s">
        <v>150</v>
      </c>
      <c r="F21" s="147" t="s">
        <v>151</v>
      </c>
      <c r="G21" s="116">
        <v>0</v>
      </c>
      <c r="H21" s="145">
        <v>0</v>
      </c>
    </row>
    <row r="22" ht="204">
      <c r="A22" s="152"/>
      <c r="B22" s="82"/>
      <c r="C22" s="50"/>
      <c r="D22" s="50"/>
      <c r="E22" s="137" t="s">
        <v>152</v>
      </c>
      <c r="F22" s="116" t="s">
        <v>151</v>
      </c>
      <c r="G22" s="141">
        <v>0</v>
      </c>
      <c r="H22" s="145">
        <v>0</v>
      </c>
    </row>
    <row r="23" ht="108">
      <c r="A23" s="153"/>
      <c r="B23" s="82"/>
      <c r="C23" s="50"/>
      <c r="D23" s="50"/>
      <c r="E23" s="92" t="s">
        <v>153</v>
      </c>
      <c r="F23" s="117" t="s">
        <v>154</v>
      </c>
      <c r="G23" s="116">
        <v>231358</v>
      </c>
      <c r="H23" s="116" t="s">
        <v>154</v>
      </c>
    </row>
    <row r="24" ht="48">
      <c r="A24" s="82" t="s">
        <v>25</v>
      </c>
      <c r="B24" s="82"/>
      <c r="C24" s="50"/>
      <c r="D24" s="50"/>
      <c r="E24" s="92" t="s">
        <v>155</v>
      </c>
      <c r="F24" s="141">
        <v>81106</v>
      </c>
      <c r="G24" s="116">
        <v>107367</v>
      </c>
      <c r="H24" s="116">
        <v>107367</v>
      </c>
    </row>
    <row r="25" ht="144">
      <c r="A25" s="2"/>
      <c r="B25" s="82"/>
      <c r="C25" s="50"/>
      <c r="D25" s="50"/>
      <c r="E25" s="92" t="s">
        <v>156</v>
      </c>
      <c r="F25" s="145" t="s">
        <v>154</v>
      </c>
      <c r="G25" s="141">
        <v>349</v>
      </c>
      <c r="H25" s="145" t="s">
        <v>154</v>
      </c>
    </row>
    <row r="26" ht="108">
      <c r="A26" s="2"/>
      <c r="B26" s="82"/>
      <c r="C26" s="50"/>
      <c r="D26" s="50"/>
      <c r="E26" s="92" t="s">
        <v>157</v>
      </c>
      <c r="F26" s="146" t="s">
        <v>154</v>
      </c>
      <c r="G26" s="116">
        <v>30504</v>
      </c>
      <c r="H26" s="145" t="s">
        <v>154</v>
      </c>
    </row>
    <row r="27" ht="108">
      <c r="A27" s="2"/>
      <c r="B27" s="82"/>
      <c r="C27" s="50"/>
      <c r="D27" s="50"/>
      <c r="E27" s="154" t="s">
        <v>158</v>
      </c>
      <c r="F27" s="116">
        <v>8991</v>
      </c>
      <c r="G27" s="141">
        <v>17397</v>
      </c>
      <c r="H27" s="145" t="s">
        <v>154</v>
      </c>
    </row>
    <row r="28" ht="72">
      <c r="A28" s="2"/>
      <c r="B28" s="46" t="s">
        <v>159</v>
      </c>
      <c r="C28" s="155" t="s">
        <v>160</v>
      </c>
      <c r="D28" s="50" t="s">
        <v>15</v>
      </c>
      <c r="E28" s="111" t="s">
        <v>161</v>
      </c>
      <c r="F28" s="116" t="s">
        <v>154</v>
      </c>
      <c r="G28" s="116" t="s">
        <v>154</v>
      </c>
      <c r="H28" s="116">
        <v>0</v>
      </c>
    </row>
    <row r="29" ht="14.25"/>
    <row r="30" ht="14.25"/>
  </sheetData>
  <mergeCells count="20">
    <mergeCell ref="E1:G1"/>
    <mergeCell ref="A2:H2"/>
    <mergeCell ref="A5:A6"/>
    <mergeCell ref="B5:B6"/>
    <mergeCell ref="C5:C6"/>
    <mergeCell ref="D5:D6"/>
    <mergeCell ref="E5:E6"/>
    <mergeCell ref="F5:H5"/>
    <mergeCell ref="A10:A11"/>
    <mergeCell ref="B10:B11"/>
    <mergeCell ref="C10:C11"/>
    <mergeCell ref="D10:D11"/>
    <mergeCell ref="A12:A14"/>
    <mergeCell ref="B12:B14"/>
    <mergeCell ref="C12:C14"/>
    <mergeCell ref="D12:D14"/>
    <mergeCell ref="A17:A21"/>
    <mergeCell ref="B17:B27"/>
    <mergeCell ref="C17:C27"/>
    <mergeCell ref="D17:D27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Company>Правительство Оренбургской области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esto</cp:lastModifiedBy>
  <cp:revision>10</cp:revision>
  <dcterms:created xsi:type="dcterms:W3CDTF">2022-10-20T06:54:23Z</dcterms:created>
  <dcterms:modified xsi:type="dcterms:W3CDTF">2025-08-21T10:58:57Z</dcterms:modified>
</cp:coreProperties>
</file>